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DE9069CD-C80B-4B80-A614-009C750C39D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3" i="1" l="1"/>
  <c r="E32" i="1"/>
  <c r="H32" i="1"/>
  <c r="J32" i="1" s="1"/>
  <c r="J31" i="1"/>
  <c r="H31" i="1"/>
  <c r="D31" i="1"/>
  <c r="G31" i="1"/>
  <c r="G30" i="1"/>
  <c r="F31" i="1"/>
  <c r="F30" i="1"/>
  <c r="E31" i="1"/>
  <c r="C31" i="1"/>
  <c r="B31" i="1"/>
  <c r="G29" i="1"/>
  <c r="F29" i="1"/>
  <c r="C29" i="1"/>
  <c r="J28" i="1"/>
  <c r="B19" i="1" l="1"/>
  <c r="B21" i="1" l="1"/>
  <c r="H30" i="1"/>
  <c r="H28" i="1"/>
  <c r="B10" i="1" l="1"/>
  <c r="B11" i="1" s="1"/>
  <c r="B8" i="1"/>
  <c r="B6" i="1"/>
  <c r="B5" i="1"/>
  <c r="B14" i="1" s="1"/>
  <c r="B12" i="1" l="1"/>
  <c r="B13" i="1" s="1"/>
  <c r="B15" i="1" s="1"/>
  <c r="B18" i="1" l="1"/>
  <c r="B22" i="1" l="1"/>
  <c r="B20" i="1"/>
  <c r="I28" i="1" l="1"/>
  <c r="F28" i="1"/>
  <c r="G28" i="1" l="1"/>
  <c r="I30" i="1" l="1"/>
  <c r="J4" i="1" l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<sst xmlns="http://schemas.openxmlformats.org/spreadsheetml/2006/main" count="34" uniqueCount="32">
  <si>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</si>
  <si>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</si>
  <si>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</si>
  <si>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</si>
  <si>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</si>
  <si>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</si>
  <si>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</si>
  <si>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</si>
  <si>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</si>
  <si>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</si>
  <si>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</si>
  <si>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</si>
  <si>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</si>
  <si>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</si>
  <si>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</si>
  <si>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</si>
  <si>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</si>
  <si>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</si>
  <si>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</si>
  <si>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</si>
  <si>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</si>
  <si>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</si>
  <si>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</si>
  <si>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</si>
  <si>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Measurement Carpet</t>
  </si>
  <si>
    <t>RV</t>
  </si>
  <si>
    <t>Super Built up</t>
  </si>
  <si>
    <t>SBA</t>
  </si>
  <si>
    <t>Subodh Kachare</t>
  </si>
  <si>
    <t>Chandresh Galaxy - C/203 / Kalyan west</t>
  </si>
  <si>
    <t>Super Built up Area</t>
  </si>
  <si>
    <t>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</si>
</sst>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43" fontId="0" fillId="0" borderId="5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10" fillId="0" borderId="1" xfId="0" applyFont="1" applyBorder="1"/>
    <xf numFmtId="0" fontId="7" fillId="0" borderId="0" xfId="0" applyFont="1"/>
    <xf numFmtId="0" fontId="0" fillId="0" borderId="4" xfId="0" applyBorder="1"/>
    <xf numFmtId="43" fontId="3" fillId="0" borderId="0" xfId="1" applyFont="1" applyFill="1" applyBorder="1"/>
    <xf numFmtId="43" fontId="2" fillId="0" borderId="0" xfId="1" applyFont="1" applyFill="1" applyBorder="1"/>
    <xf numFmtId="43" fontId="5" fillId="0" borderId="0" xfId="0" applyNumberFormat="1" applyFont="1"/>
    <xf numFmtId="43" fontId="9" fillId="0" borderId="0" xfId="0" applyNumberFormat="1" applyFont="1"/>
    <xf numFmtId="0" fontId="11" fillId="0" borderId="1" xfId="0" applyFont="1" applyBorder="1"/>
    <xf numFmtId="43" fontId="7" fillId="0" borderId="0" xfId="0" applyNumberFormat="1" applyFont="1"/>
    <xf numFmtId="0" fontId="7" fillId="0" borderId="1" xfId="0" applyFont="1" applyBorder="1"/>
    <xf numFmtId="0" fontId="0" fillId="0" borderId="5" xfId="0" applyBorder="1"/>
    <xf numFmtId="0" fontId="0" fillId="0" borderId="0" xfId="0" applyFont="1"/>
    <xf numFmtId="43" fontId="0" fillId="0" borderId="0" xfId="0" applyNumberFormat="1" applyFont="1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43" fontId="8" fillId="0" borderId="0" xfId="2" applyNumberFormat="1" applyFill="1" applyBorder="1" applyAlignment="1" applyProtection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34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3E9D64-8242-4968-A51B-883B980F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54458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153612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FC6F6D-7A2B-49F3-A061-F42909668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88012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36</xdr:row>
      <xdr:rowOff>85725</xdr:rowOff>
    </xdr:from>
    <xdr:to>
      <xdr:col>14</xdr:col>
      <xdr:colOff>96452</xdr:colOff>
      <xdr:row>80</xdr:row>
      <xdr:rowOff>163106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11CF96-0220-4980-A322-D5638074F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6943725"/>
          <a:ext cx="8611802" cy="845938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46</xdr:row>
      <xdr:rowOff>0</xdr:rowOff>
    </xdr:from>
    <xdr:to>
      <xdr:col>31</xdr:col>
      <xdr:colOff>201244</xdr:colOff>
      <xdr:row>88</xdr:row>
      <xdr:rowOff>29696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4D63EB-4A7E-4267-B65F-C1C6133D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63200" y="8763000"/>
          <a:ext cx="8735644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22B48-AA3C-4179-A595-0B4E0181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31622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125033</xdr:colOff>
      <xdr:row>44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F4A5B0-B52D-4FBA-A279-201385ABA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659433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9"/>
  <sheetViews>
    <sheetView tabSelected="1" topLeftCell="A11" zoomScaleNormal="100" workbookViewId="0">
      <selection activeCell="D40" sqref="D40"/>
    </sheetView>
  </sheetViews>
  <sheetFormatPr defaultRowHeight="15" x14ac:dyDescent="0.25"/>
  <cols>
    <col min="1" max="1" width="21.7109375" bestFit="1" customWidth="1"/>
    <col min="2" max="2" width="15.5703125" style="20" customWidth="1"/>
    <col min="3" max="3" width="18.28515625" customWidth="1"/>
    <col min="4" max="4" width="16.7109375" customWidth="1"/>
    <col min="5" max="5" width="16.140625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2" max="12" width="21.7109375" bestFit="1" customWidth="1"/>
    <col min="13" max="13" width="14.28515625" bestFit="1" customWidth="1"/>
    <col min="14" max="14" width="12.5703125" bestFit="1" customWidth="1"/>
  </cols>
  <sheetData>
    <row r="1" spans="1:14" x14ac:dyDescent="0.25">
      <c r="A1" s="5"/>
      <c r="B1" s="28"/>
      <c r="C1" s="5"/>
      <c r="E1" s="17"/>
      <c r="F1" s="18"/>
      <c r="G1" s="18"/>
    </row>
    <row r="2" spans="1:14" ht="49.5" x14ac:dyDescent="0.3">
      <c r="A2" s="26" t="s">
        <v>28</v>
      </c>
      <c r="B2" s="32" t="s">
        <v>29</v>
      </c>
      <c r="C2" s="32"/>
      <c r="D2" s="26"/>
      <c r="E2" s="26"/>
      <c r="F2" s="26"/>
    </row>
    <row r="3" spans="1:14" ht="16.5" x14ac:dyDescent="0.3">
      <c r="A3" s="19" t="s">
        <v>0</v>
      </c>
      <c r="B3" s="19">
        <v>11000</v>
      </c>
      <c r="C3" s="19"/>
      <c r="D3" s="19"/>
      <c r="E3" s="19"/>
      <c r="F3" s="19"/>
      <c r="H3" t="s">
        <v>13</v>
      </c>
      <c r="L3" s="1"/>
      <c r="M3" s="2"/>
    </row>
    <row r="4" spans="1:14" ht="16.5" x14ac:dyDescent="0.3">
      <c r="A4" s="19" t="s">
        <v>1</v>
      </c>
      <c r="B4" s="19">
        <v>2300</v>
      </c>
      <c r="C4" s="19"/>
      <c r="D4" s="19"/>
      <c r="E4" s="19"/>
      <c r="F4" s="19"/>
      <c r="H4" s="21">
        <v>1999</v>
      </c>
      <c r="I4" s="22">
        <v>2025</v>
      </c>
      <c r="J4" s="23">
        <f>I4-H4</f>
        <v>26</v>
      </c>
      <c r="K4" s="16"/>
      <c r="L4" s="1"/>
      <c r="M4" s="2"/>
      <c r="N4" s="4"/>
    </row>
    <row r="5" spans="1:14" ht="16.5" x14ac:dyDescent="0.3">
      <c r="A5" s="19" t="s">
        <v>2</v>
      </c>
      <c r="B5" s="19">
        <f>B3-B4</f>
        <v>8700</v>
      </c>
      <c r="C5" s="19"/>
      <c r="D5" s="19"/>
      <c r="E5" s="19"/>
      <c r="F5" s="19"/>
      <c r="H5" t="s">
        <v>22</v>
      </c>
      <c r="I5" s="22" t="s">
        <v>26</v>
      </c>
      <c r="J5" s="23"/>
      <c r="M5" s="22"/>
    </row>
    <row r="6" spans="1:14" ht="16.5" x14ac:dyDescent="0.3">
      <c r="A6" s="19" t="s">
        <v>3</v>
      </c>
      <c r="B6" s="19">
        <f>B4</f>
        <v>2300</v>
      </c>
      <c r="C6" s="19"/>
      <c r="D6" s="19"/>
      <c r="E6" s="19"/>
      <c r="F6" s="19"/>
      <c r="I6">
        <v>510</v>
      </c>
      <c r="J6" s="7"/>
    </row>
    <row r="7" spans="1:14" ht="16.5" x14ac:dyDescent="0.3">
      <c r="A7" s="19" t="s">
        <v>4</v>
      </c>
      <c r="B7" s="19">
        <v>26</v>
      </c>
      <c r="C7" s="19"/>
      <c r="D7" s="19"/>
      <c r="E7" s="19"/>
      <c r="F7" s="19"/>
      <c r="I7" s="4"/>
      <c r="J7" s="4"/>
      <c r="L7" s="12"/>
      <c r="M7" s="3"/>
    </row>
    <row r="8" spans="1:14" ht="16.5" x14ac:dyDescent="0.3">
      <c r="A8" s="19" t="s">
        <v>5</v>
      </c>
      <c r="B8" s="19">
        <f>B9-B7</f>
        <v>34</v>
      </c>
      <c r="C8" s="19"/>
      <c r="D8" s="19"/>
      <c r="E8" s="19"/>
      <c r="F8" s="19"/>
      <c r="J8" s="14"/>
      <c r="L8" s="12"/>
      <c r="M8" s="13"/>
    </row>
    <row r="9" spans="1:14" ht="16.5" x14ac:dyDescent="0.3">
      <c r="A9" s="19" t="s">
        <v>6</v>
      </c>
      <c r="B9" s="19">
        <v>60</v>
      </c>
      <c r="C9" s="19"/>
      <c r="D9" s="19"/>
      <c r="E9" s="19"/>
      <c r="F9" s="19"/>
      <c r="I9" s="24"/>
      <c r="J9" s="24"/>
      <c r="K9" s="14"/>
      <c r="L9" s="10"/>
      <c r="M9" s="13"/>
    </row>
    <row r="10" spans="1:14" ht="16.5" x14ac:dyDescent="0.3">
      <c r="A10" s="19" t="s">
        <v>7</v>
      </c>
      <c r="B10" s="19">
        <f>90*B7/B9</f>
        <v>39</v>
      </c>
      <c r="C10" s="19"/>
      <c r="D10" s="19"/>
      <c r="E10" s="19"/>
      <c r="F10" s="19"/>
      <c r="I10" s="4"/>
      <c r="J10" s="24"/>
      <c r="K10" s="14"/>
      <c r="L10" s="10"/>
      <c r="M10" s="13"/>
    </row>
    <row r="11" spans="1:14" ht="16.5" x14ac:dyDescent="0.3">
      <c r="A11" s="19"/>
      <c r="B11" s="19">
        <f>B10%</f>
        <v>0.39</v>
      </c>
      <c r="C11" s="19"/>
      <c r="D11" s="19"/>
      <c r="E11" s="19"/>
      <c r="F11" s="19"/>
      <c r="G11" s="24"/>
      <c r="H11" s="30"/>
      <c r="I11" s="25"/>
      <c r="J11" s="24"/>
      <c r="K11" s="14"/>
      <c r="L11" s="10"/>
      <c r="M11" s="15"/>
    </row>
    <row r="12" spans="1:14" ht="16.5" x14ac:dyDescent="0.3">
      <c r="A12" s="19" t="s">
        <v>8</v>
      </c>
      <c r="B12" s="19">
        <f>B6*B11</f>
        <v>897</v>
      </c>
      <c r="C12" s="19"/>
      <c r="D12" s="19"/>
      <c r="E12" s="19"/>
      <c r="F12" s="19"/>
      <c r="G12" s="24"/>
      <c r="H12" s="30" t="s">
        <v>24</v>
      </c>
      <c r="I12" s="11"/>
      <c r="J12" s="14"/>
      <c r="K12" s="14"/>
      <c r="M12" s="22"/>
    </row>
    <row r="13" spans="1:14" ht="16.5" x14ac:dyDescent="0.3">
      <c r="A13" s="19" t="s">
        <v>9</v>
      </c>
      <c r="B13" s="19">
        <f>B6-B12</f>
        <v>1403</v>
      </c>
      <c r="C13" s="19"/>
      <c r="D13" s="19"/>
      <c r="E13" s="19"/>
      <c r="F13" s="19"/>
      <c r="G13" s="24"/>
      <c r="H13" s="30">
        <v>372</v>
      </c>
      <c r="I13" s="11">
        <f>I6/H13</f>
        <v>1.3709677419354838</v>
      </c>
      <c r="J13" s="14"/>
      <c r="K13" s="14"/>
    </row>
    <row r="14" spans="1:14" ht="16.5" x14ac:dyDescent="0.3">
      <c r="A14" s="19" t="s">
        <v>2</v>
      </c>
      <c r="B14" s="19">
        <f>B5</f>
        <v>8700</v>
      </c>
      <c r="C14" s="19"/>
      <c r="D14" s="19"/>
      <c r="E14" s="19"/>
      <c r="F14" s="19"/>
      <c r="G14" s="24"/>
      <c r="H14" s="30"/>
      <c r="I14" s="24"/>
      <c r="J14" s="24"/>
      <c r="K14" s="14"/>
      <c r="L14" s="10"/>
      <c r="M14" s="2"/>
    </row>
    <row r="15" spans="1:14" ht="16.5" x14ac:dyDescent="0.3">
      <c r="A15" s="19" t="s">
        <v>10</v>
      </c>
      <c r="B15" s="19">
        <f>B14+B13</f>
        <v>10103</v>
      </c>
      <c r="C15" s="19"/>
      <c r="D15" s="19"/>
      <c r="E15" s="19"/>
      <c r="F15" s="19"/>
      <c r="G15" s="24"/>
      <c r="H15" s="30"/>
      <c r="I15" s="14"/>
      <c r="J15" s="14"/>
      <c r="K15" s="14"/>
      <c r="L15" s="10"/>
      <c r="M15" s="2"/>
    </row>
    <row r="16" spans="1:14" ht="33" x14ac:dyDescent="0.3">
      <c r="A16" s="19"/>
      <c r="B16" s="34" t="s">
        <v>30</v>
      </c>
      <c r="C16" s="33"/>
      <c r="D16" s="19"/>
      <c r="E16" s="19"/>
      <c r="F16" s="19"/>
      <c r="G16" s="24"/>
      <c r="H16" s="30"/>
      <c r="I16" s="14"/>
      <c r="J16" s="14"/>
      <c r="K16" s="14"/>
      <c r="L16" s="10"/>
      <c r="M16" s="2"/>
    </row>
    <row r="17" spans="1:14" ht="16.5" x14ac:dyDescent="0.3">
      <c r="A17" s="26" t="s">
        <v>21</v>
      </c>
      <c r="B17" s="26">
        <v>510</v>
      </c>
      <c r="C17" s="26"/>
      <c r="D17" s="26"/>
      <c r="E17" s="26"/>
      <c r="F17" s="26"/>
      <c r="G17" s="3"/>
      <c r="H17" s="31"/>
      <c r="M17" s="13"/>
    </row>
    <row r="18" spans="1:14" ht="16.5" x14ac:dyDescent="0.3">
      <c r="A18" s="26" t="s">
        <v>11</v>
      </c>
      <c r="B18" s="26">
        <f>B17*B15</f>
        <v>5152530</v>
      </c>
      <c r="C18" s="26"/>
      <c r="D18" s="26"/>
      <c r="E18" s="26"/>
      <c r="F18" s="26"/>
      <c r="G18" s="24"/>
      <c r="H18" s="30"/>
      <c r="M18" s="3"/>
      <c r="N18" s="4"/>
    </row>
    <row r="19" spans="1:14" ht="16.5" x14ac:dyDescent="0.3">
      <c r="A19" s="26" t="s">
        <v>25</v>
      </c>
      <c r="B19" s="26">
        <f>B18*0.98</f>
        <v>5049479.4000000004</v>
      </c>
      <c r="C19" s="26"/>
      <c r="D19" s="26"/>
      <c r="E19" s="26"/>
      <c r="F19" s="26"/>
      <c r="G19" s="24"/>
      <c r="H19" s="30"/>
      <c r="M19" s="3"/>
      <c r="N19" s="4"/>
    </row>
    <row r="20" spans="1:14" ht="16.5" x14ac:dyDescent="0.3">
      <c r="A20" s="26" t="s">
        <v>23</v>
      </c>
      <c r="B20" s="26">
        <f>B18*0.8</f>
        <v>4122024</v>
      </c>
      <c r="C20" s="26"/>
      <c r="D20" s="26"/>
      <c r="E20" s="26"/>
      <c r="F20" s="26"/>
      <c r="G20" s="24"/>
      <c r="H20" s="30"/>
      <c r="M20" s="3"/>
      <c r="N20" s="4"/>
    </row>
    <row r="21" spans="1:14" ht="16.5" x14ac:dyDescent="0.3">
      <c r="A21" s="26" t="s">
        <v>12</v>
      </c>
      <c r="B21" s="26">
        <f>510*B4</f>
        <v>1173000</v>
      </c>
      <c r="C21" s="26"/>
      <c r="D21" s="26"/>
      <c r="E21" s="26"/>
      <c r="F21" s="26"/>
      <c r="G21" s="24"/>
      <c r="H21" s="30"/>
      <c r="I21" s="24"/>
    </row>
    <row r="22" spans="1:14" ht="16.5" x14ac:dyDescent="0.3">
      <c r="A22" s="26" t="s">
        <v>16</v>
      </c>
      <c r="B22" s="26">
        <f>B18*0.03/12</f>
        <v>12881.324999999999</v>
      </c>
      <c r="C22" s="26"/>
      <c r="D22" s="26"/>
      <c r="E22" s="26"/>
      <c r="F22" s="26"/>
      <c r="H22" s="30"/>
    </row>
    <row r="23" spans="1:14" x14ac:dyDescent="0.25">
      <c r="B23" s="27"/>
      <c r="E23" s="27"/>
    </row>
    <row r="24" spans="1:14" x14ac:dyDescent="0.25">
      <c r="B24" s="27"/>
    </row>
    <row r="26" spans="1:14" x14ac:dyDescent="0.25">
      <c r="C26" t="s">
        <v>14</v>
      </c>
    </row>
    <row r="27" spans="1:14" x14ac:dyDescent="0.25">
      <c r="B27" s="28" t="s">
        <v>15</v>
      </c>
      <c r="C27" s="5" t="s">
        <v>20</v>
      </c>
      <c r="D27" s="5" t="s">
        <v>27</v>
      </c>
      <c r="E27" s="5" t="s">
        <v>11</v>
      </c>
      <c r="F27" s="5" t="s">
        <v>17</v>
      </c>
      <c r="G27" s="5" t="s">
        <v>18</v>
      </c>
      <c r="H27" s="5" t="s">
        <v>19</v>
      </c>
      <c r="I27" s="5"/>
    </row>
    <row r="28" spans="1:14" ht="17.25" x14ac:dyDescent="0.3">
      <c r="B28" s="28"/>
      <c r="C28" s="5"/>
      <c r="D28" s="5">
        <v>635</v>
      </c>
      <c r="E28" s="5">
        <v>5500000</v>
      </c>
      <c r="F28" s="6" t="e">
        <f t="shared" ref="F28:F38" si="0">E28/B28</f>
        <v>#DIV/0!</v>
      </c>
      <c r="G28" s="6" t="e">
        <f>E28/C28</f>
        <v>#DIV/0!</v>
      </c>
      <c r="H28" s="6">
        <f>E28/D28</f>
        <v>8661.4173228346463</v>
      </c>
      <c r="I28" s="5" t="e">
        <f>C28/B28</f>
        <v>#DIV/0!</v>
      </c>
      <c r="J28" s="35">
        <f>H28/B15</f>
        <v>0.85731142460998178</v>
      </c>
    </row>
    <row r="29" spans="1:14" ht="17.25" x14ac:dyDescent="0.3">
      <c r="B29" s="28">
        <v>450</v>
      </c>
      <c r="C29" s="5">
        <f>B29*1.2</f>
        <v>540</v>
      </c>
      <c r="D29" s="5"/>
      <c r="E29" s="5">
        <v>6000000</v>
      </c>
      <c r="F29" s="6">
        <f t="shared" si="0"/>
        <v>13333.333333333334</v>
      </c>
      <c r="G29" s="6">
        <f>E29/C29</f>
        <v>11111.111111111111</v>
      </c>
      <c r="H29" s="6"/>
      <c r="I29" s="5"/>
      <c r="J29" s="35"/>
    </row>
    <row r="30" spans="1:14" ht="17.25" x14ac:dyDescent="0.3">
      <c r="B30" s="28"/>
      <c r="C30" s="5"/>
      <c r="D30" s="5">
        <v>488</v>
      </c>
      <c r="E30" s="5">
        <v>4400000</v>
      </c>
      <c r="F30" s="6" t="e">
        <f t="shared" si="0"/>
        <v>#DIV/0!</v>
      </c>
      <c r="G30" s="6" t="e">
        <f>E30/C30</f>
        <v>#DIV/0!</v>
      </c>
      <c r="H30" s="6">
        <f>E30/D30</f>
        <v>9016.3934426229516</v>
      </c>
      <c r="I30" s="5" t="e">
        <f>C30/B30</f>
        <v>#DIV/0!</v>
      </c>
      <c r="J30" s="8"/>
    </row>
    <row r="31" spans="1:14" ht="17.25" x14ac:dyDescent="0.3">
      <c r="A31" t="s">
        <v>31</v>
      </c>
      <c r="B31" s="28">
        <f>35.91*10.764</f>
        <v>386.53523999999993</v>
      </c>
      <c r="C31" s="5">
        <f>B31*1.2</f>
        <v>463.84228799999988</v>
      </c>
      <c r="D31" s="5">
        <f>B31*1.37</f>
        <v>529.55327879999993</v>
      </c>
      <c r="E31" s="5">
        <f>4000000+280000+30000</f>
        <v>4310000</v>
      </c>
      <c r="F31" s="6">
        <f t="shared" si="0"/>
        <v>11150.341686827831</v>
      </c>
      <c r="G31" s="6">
        <f>E31/C31</f>
        <v>9291.9514056898606</v>
      </c>
      <c r="H31" s="6">
        <f>E31/D31</f>
        <v>8138.9355378305336</v>
      </c>
      <c r="I31" s="5"/>
      <c r="J31" s="35">
        <f>B15/H31</f>
        <v>1.2413171173355915</v>
      </c>
    </row>
    <row r="32" spans="1:14" ht="17.25" x14ac:dyDescent="0.3">
      <c r="B32" s="28"/>
      <c r="C32" s="5"/>
      <c r="D32" s="5">
        <v>585</v>
      </c>
      <c r="E32" s="5">
        <f>4950000+297000+30000</f>
        <v>5277000</v>
      </c>
      <c r="F32" s="6"/>
      <c r="G32" s="6"/>
      <c r="H32" s="6">
        <f>E32/D32</f>
        <v>9020.5128205128203</v>
      </c>
      <c r="I32" s="5"/>
      <c r="J32" s="35">
        <f>B15/H32</f>
        <v>1.1200028425241615</v>
      </c>
    </row>
    <row r="33" spans="1:10" ht="17.25" x14ac:dyDescent="0.3">
      <c r="B33" s="28"/>
      <c r="C33" s="5"/>
      <c r="D33" s="5"/>
      <c r="E33" s="5"/>
      <c r="F33" s="6"/>
      <c r="G33" s="6"/>
      <c r="H33" s="6"/>
      <c r="I33" s="5"/>
      <c r="J33" s="8"/>
    </row>
    <row r="34" spans="1:10" x14ac:dyDescent="0.25">
      <c r="B34" s="28"/>
      <c r="C34" s="5"/>
      <c r="D34" s="5"/>
      <c r="E34" s="6"/>
      <c r="F34" s="6"/>
      <c r="G34" s="6"/>
      <c r="H34" s="6"/>
      <c r="I34" s="5"/>
    </row>
    <row r="35" spans="1:10" x14ac:dyDescent="0.25">
      <c r="B35" s="28"/>
      <c r="C35" s="5"/>
      <c r="D35" s="5"/>
      <c r="E35" s="6"/>
      <c r="F35" s="6"/>
      <c r="G35" s="6"/>
      <c r="H35" s="6"/>
      <c r="I35" s="5"/>
    </row>
    <row r="36" spans="1:10" x14ac:dyDescent="0.25">
      <c r="B36" s="28"/>
      <c r="C36" s="29"/>
      <c r="E36" s="9"/>
      <c r="F36" s="9"/>
      <c r="G36" s="6"/>
      <c r="H36" s="9"/>
      <c r="I36" s="5"/>
    </row>
    <row r="37" spans="1:10" x14ac:dyDescent="0.25">
      <c r="E37" s="9"/>
      <c r="F37" s="9"/>
      <c r="G37" s="9"/>
      <c r="H37" s="9"/>
    </row>
    <row r="38" spans="1:10" x14ac:dyDescent="0.25">
      <c r="E38" s="29"/>
      <c r="F38" s="9"/>
      <c r="G38" s="9"/>
      <c r="H38" s="9"/>
    </row>
    <row r="40" spans="1:10" x14ac:dyDescent="0.25">
      <c r="H40" s="4"/>
    </row>
    <row r="41" spans="1:10" x14ac:dyDescent="0.25">
      <c r="H41" s="4"/>
    </row>
    <row r="43" spans="1:10" ht="15.75" x14ac:dyDescent="0.25">
      <c r="A43" s="10"/>
    </row>
    <row r="44" spans="1:10" ht="15.75" x14ac:dyDescent="0.25">
      <c r="A44" s="10"/>
    </row>
    <row r="45" spans="1:10" ht="15.75" x14ac:dyDescent="0.25">
      <c r="A45" s="10"/>
    </row>
    <row r="46" spans="1:10" ht="15.75" x14ac:dyDescent="0.25">
      <c r="A46" s="10"/>
      <c r="D46" s="4"/>
    </row>
    <row r="47" spans="1:10" ht="15.75" x14ac:dyDescent="0.25">
      <c r="A47" s="10"/>
      <c r="D47" s="4"/>
    </row>
    <row r="48" spans="1:10" ht="15.75" x14ac:dyDescent="0.25">
      <c r="A48" s="10"/>
    </row>
    <row r="49" spans="1:1" ht="15.75" x14ac:dyDescent="0.25">
      <c r="A49" s="10"/>
    </row>
    <row r="69" spans="3:5" x14ac:dyDescent="0.25">
      <c r="C69" s="4"/>
      <c r="D69" s="4"/>
      <c r="E69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32" workbookViewId="0">
      <selection activeCell="R47" sqref="R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E31" sqref="AE3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5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2025-02-26T06:48:21Z</dcterms:modified>
</cp:coreProperties>
</file>