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4\Urjita Yash Mali - SBI - Approx\"/>
    </mc:Choice>
  </mc:AlternateContent>
  <xr:revisionPtr revIDLastSave="0" documentId="13_ncr:1_{ABFEA9D6-D83B-4859-87E2-4FCAC4511D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S16" i="24" l="1"/>
  <c r="T14" i="25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7" i="4" l="1"/>
  <c r="Y46" i="4"/>
  <c r="W51" i="4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<sst xmlns="http://schemas.openxmlformats.org/spreadsheetml/2006/main" count="50" uniqueCount="44">
  <si>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</si>
  <si>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</si>
  <si>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</si>
  <si>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</si>
  <si>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</si>
  <si>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</si>
  <si>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</si>
  <si>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</si>
  <si>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</si>
  <si>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</si>
  <si>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</si>
  <si>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</si>
  <si>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</si>
  <si>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</si>
  <si>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</si>
  <si>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</si>
  <si>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</si>
  <si>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</si>
  <si>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</si>
  <si>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</si>
  <si>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</si>
  <si>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</si>
  <si>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</si>
  <si>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</si>
  <si>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</si>
  <si>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</si>
  <si>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</si>
  <si>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</si>
  <si>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</si>
  <si>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</si>
  <si>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</si>
  <si>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</si>
  <si>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</si>
  <si>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</si>
  <si>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</si>
  <si>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</si>
  <si>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</si>
  <si>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</si>
  <si>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</si>
  <si>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</si>
  <si>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RACPC- Chinchpokli ) - Urjita Yash Mali</t>
  </si>
  <si>
    <t>Agree CA</t>
  </si>
  <si>
    <t xml:space="preserve"> As per Rera certificate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</si>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</sst>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115316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333A1-ECF1-4BD0-83FE-8E389D942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278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2</xdr:row>
      <xdr:rowOff>9525</xdr:rowOff>
    </xdr:from>
    <xdr:to>
      <xdr:col>13</xdr:col>
      <xdr:colOff>353423</xdr:colOff>
      <xdr:row>48</xdr:row>
      <xdr:rowOff>134590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AA3EA-1D7F-4870-B1E3-D2290D0E5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390525"/>
          <a:ext cx="7154273" cy="8888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28575</xdr:rowOff>
    </xdr:from>
    <xdr:to>
      <xdr:col>16</xdr:col>
      <xdr:colOff>134367</xdr:colOff>
      <xdr:row>45</xdr:row>
      <xdr:rowOff>10692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2BCA4-5EE3-405A-8BAF-BE15ADB02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219075"/>
          <a:ext cx="7287642" cy="83641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38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6B340-E45A-469F-B8FD-6595FF3DC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1447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1CDCB7-8A7A-4E10-8D1F-43E3E53F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6811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46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E60A2-8FC7-451A-9C32-0B49F387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7773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41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991349-2549-4A48-ADCD-EFB30E30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802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41</xdr:row>
      <xdr:rowOff>20070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3873D-2799-4A1A-9784-781E42EA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306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45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4C13C0-4ACC-4879-931B-DB706D31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734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5DDC4-F963-4A21-90C5-3D73EC12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440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6CE6A-75BC-446B-88A3-21B8AD85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4019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BFEF2-8850-4009-A3E5-819C65F1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505831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B0F500-B940-4A20-932D-3F788505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11431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1" zoomScaleNormal="100" workbookViewId="0">
      <selection activeCell="H11" sqref="H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538</v>
      </c>
      <c r="C3" s="4">
        <f>B3*1.2</f>
        <v>645.6</v>
      </c>
      <c r="D3" s="4">
        <f t="shared" ref="D3:D14" si="2">C3*1.2</f>
        <v>774.72</v>
      </c>
      <c r="E3" s="5">
        <f t="shared" ref="E3:E14" si="3">R3</f>
        <v>8847708</v>
      </c>
      <c r="F3" s="9">
        <f t="shared" ref="F3:F14" si="4">ROUND((E3/B3),0)</f>
        <v>16446</v>
      </c>
      <c r="G3" s="9">
        <f t="shared" ref="G3:G14" si="5">ROUND((E3/C3),0)</f>
        <v>13705</v>
      </c>
      <c r="H3" s="9">
        <f t="shared" ref="H3:H14" si="6">ROUND((E3/D3),0)</f>
        <v>11421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538</v>
      </c>
      <c r="R3" s="2">
        <v>8847708</v>
      </c>
    </row>
    <row r="4" spans="1:20" x14ac:dyDescent="0.25">
      <c r="A4" s="4">
        <f t="shared" ref="A4:A9" si="9">N4</f>
        <v>0</v>
      </c>
      <c r="B4" s="4">
        <f t="shared" ref="B4:B9" si="10">Q4</f>
        <v>378</v>
      </c>
      <c r="C4" s="4">
        <f t="shared" ref="C4:C9" si="11">B4*1.2</f>
        <v>453.59999999999997</v>
      </c>
      <c r="D4" s="4">
        <f t="shared" ref="D4:D9" si="12">C4*1.2</f>
        <v>544.31999999999994</v>
      </c>
      <c r="E4" s="5">
        <f t="shared" ref="E4:E9" si="13">R4</f>
        <v>6560000</v>
      </c>
      <c r="F4" s="9">
        <f t="shared" ref="F4:F9" si="14">ROUND((E4/B4),0)</f>
        <v>17354</v>
      </c>
      <c r="G4" s="9">
        <f t="shared" ref="G4:G9" si="15">ROUND((E4/C4),0)</f>
        <v>14462</v>
      </c>
      <c r="H4" s="9">
        <f t="shared" ref="H4:H9" si="16">ROUND((E4/D4),0)</f>
        <v>12052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378</v>
      </c>
      <c r="R4" s="2">
        <v>6560000</v>
      </c>
    </row>
    <row r="5" spans="1:20" x14ac:dyDescent="0.25">
      <c r="A5" s="4">
        <f t="shared" si="9"/>
        <v>0</v>
      </c>
      <c r="B5" s="4">
        <f t="shared" si="10"/>
        <v>520</v>
      </c>
      <c r="C5" s="4">
        <f t="shared" si="11"/>
        <v>624</v>
      </c>
      <c r="D5" s="4">
        <f t="shared" si="12"/>
        <v>748.8</v>
      </c>
      <c r="E5" s="5">
        <f t="shared" si="13"/>
        <v>9984000</v>
      </c>
      <c r="F5" s="9">
        <f t="shared" si="14"/>
        <v>19200</v>
      </c>
      <c r="G5" s="9">
        <f t="shared" si="15"/>
        <v>16000</v>
      </c>
      <c r="H5" s="9">
        <f t="shared" si="16"/>
        <v>13333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520</v>
      </c>
      <c r="R5" s="2">
        <v>9984000</v>
      </c>
    </row>
    <row r="6" spans="1:20" x14ac:dyDescent="0.25">
      <c r="A6" s="4">
        <f t="shared" si="9"/>
        <v>0</v>
      </c>
      <c r="B6" s="4">
        <f t="shared" si="10"/>
        <v>378</v>
      </c>
      <c r="C6" s="4">
        <f t="shared" si="11"/>
        <v>453.59999999999997</v>
      </c>
      <c r="D6" s="4">
        <f t="shared" si="12"/>
        <v>544.31999999999994</v>
      </c>
      <c r="E6" s="5">
        <f t="shared" si="13"/>
        <v>7257600</v>
      </c>
      <c r="F6" s="9">
        <f t="shared" si="14"/>
        <v>19200</v>
      </c>
      <c r="G6" s="9">
        <f t="shared" si="15"/>
        <v>16000</v>
      </c>
      <c r="H6" s="9">
        <f t="shared" si="16"/>
        <v>13333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378</v>
      </c>
      <c r="R6" s="2">
        <v>7257600</v>
      </c>
    </row>
    <row r="7" spans="1:20" x14ac:dyDescent="0.25">
      <c r="A7" s="4">
        <f t="shared" si="9"/>
        <v>0</v>
      </c>
      <c r="B7" s="4">
        <f t="shared" si="10"/>
        <v>538</v>
      </c>
      <c r="C7" s="4">
        <f t="shared" si="11"/>
        <v>645.6</v>
      </c>
      <c r="D7" s="4">
        <f t="shared" si="12"/>
        <v>774.72</v>
      </c>
      <c r="E7" s="5">
        <f t="shared" si="13"/>
        <v>8608000</v>
      </c>
      <c r="F7" s="9">
        <f t="shared" si="14"/>
        <v>16000</v>
      </c>
      <c r="G7" s="9">
        <f t="shared" si="15"/>
        <v>13333</v>
      </c>
      <c r="H7" s="9">
        <f t="shared" si="16"/>
        <v>11111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538</v>
      </c>
      <c r="R7" s="2">
        <v>8608000</v>
      </c>
    </row>
    <row r="8" spans="1:20" x14ac:dyDescent="0.25">
      <c r="A8" s="4">
        <f t="shared" si="9"/>
        <v>0</v>
      </c>
      <c r="B8" s="4">
        <f t="shared" si="10"/>
        <v>322</v>
      </c>
      <c r="C8" s="4">
        <f t="shared" si="11"/>
        <v>386.4</v>
      </c>
      <c r="D8" s="4">
        <f t="shared" si="12"/>
        <v>463.67999999999995</v>
      </c>
      <c r="E8" s="5">
        <f t="shared" si="13"/>
        <v>6137320</v>
      </c>
      <c r="F8" s="9">
        <f t="shared" si="14"/>
        <v>19060</v>
      </c>
      <c r="G8" s="9">
        <f t="shared" si="15"/>
        <v>15883</v>
      </c>
      <c r="H8" s="9">
        <f t="shared" si="16"/>
        <v>13236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322</v>
      </c>
      <c r="R8" s="2">
        <v>6137320</v>
      </c>
    </row>
    <row r="9" spans="1:20" x14ac:dyDescent="0.25">
      <c r="A9" s="4">
        <f t="shared" si="9"/>
        <v>0</v>
      </c>
      <c r="B9" s="4">
        <f t="shared" si="10"/>
        <v>520</v>
      </c>
      <c r="C9" s="4">
        <f t="shared" si="11"/>
        <v>624</v>
      </c>
      <c r="D9" s="4">
        <f t="shared" si="12"/>
        <v>748.8</v>
      </c>
      <c r="E9" s="5">
        <f t="shared" si="13"/>
        <v>9731748</v>
      </c>
      <c r="F9" s="9">
        <f t="shared" si="14"/>
        <v>18715</v>
      </c>
      <c r="G9" s="9">
        <f t="shared" si="15"/>
        <v>15596</v>
      </c>
      <c r="H9" s="9">
        <f t="shared" si="16"/>
        <v>12996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520</v>
      </c>
      <c r="R9" s="2">
        <v>9731748</v>
      </c>
    </row>
    <row r="10" spans="1:20" s="47" customFormat="1" x14ac:dyDescent="0.25">
      <c r="A10" s="45">
        <f t="shared" si="0"/>
        <v>0</v>
      </c>
      <c r="B10" s="45">
        <f t="shared" si="1"/>
        <v>378</v>
      </c>
      <c r="C10" s="45">
        <f t="shared" ref="C10:C14" si="19">B10*1.2</f>
        <v>453.59999999999997</v>
      </c>
      <c r="D10" s="45">
        <f t="shared" si="2"/>
        <v>544.31999999999994</v>
      </c>
      <c r="E10" s="46">
        <f t="shared" si="3"/>
        <v>8243940</v>
      </c>
      <c r="F10" s="45">
        <f t="shared" si="4"/>
        <v>21809</v>
      </c>
      <c r="G10" s="45">
        <f t="shared" si="5"/>
        <v>18174</v>
      </c>
      <c r="H10" s="45">
        <f t="shared" si="6"/>
        <v>15145</v>
      </c>
      <c r="I10" s="45" t="e">
        <f>#REF!</f>
        <v>#REF!</v>
      </c>
      <c r="J10" s="45">
        <f t="shared" si="7"/>
        <v>0</v>
      </c>
      <c r="O10" s="47">
        <v>0</v>
      </c>
      <c r="P10" s="47">
        <f t="shared" si="8"/>
        <v>0</v>
      </c>
      <c r="Q10" s="47">
        <v>378</v>
      </c>
      <c r="R10" s="48">
        <v>8243940</v>
      </c>
    </row>
    <row r="11" spans="1:20" s="47" customFormat="1" x14ac:dyDescent="0.25">
      <c r="A11" s="45">
        <f t="shared" si="0"/>
        <v>0</v>
      </c>
      <c r="B11" s="45">
        <f t="shared" si="1"/>
        <v>570</v>
      </c>
      <c r="C11" s="45">
        <f t="shared" si="19"/>
        <v>684</v>
      </c>
      <c r="D11" s="45">
        <f t="shared" si="2"/>
        <v>820.8</v>
      </c>
      <c r="E11" s="46">
        <f t="shared" si="3"/>
        <v>12657800</v>
      </c>
      <c r="F11" s="45">
        <f t="shared" si="4"/>
        <v>22207</v>
      </c>
      <c r="G11" s="45">
        <f t="shared" si="5"/>
        <v>18506</v>
      </c>
      <c r="H11" s="45">
        <f t="shared" si="6"/>
        <v>15421</v>
      </c>
      <c r="I11" s="45" t="e">
        <f>#REF!</f>
        <v>#REF!</v>
      </c>
      <c r="J11" s="45">
        <f t="shared" si="7"/>
        <v>0</v>
      </c>
      <c r="O11" s="47">
        <v>0</v>
      </c>
      <c r="P11" s="47">
        <f t="shared" si="8"/>
        <v>0</v>
      </c>
      <c r="Q11" s="47">
        <v>570</v>
      </c>
      <c r="R11" s="48">
        <v>12657800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538</v>
      </c>
      <c r="C16" s="4">
        <f>B16*1.2</f>
        <v>645.6</v>
      </c>
      <c r="D16" s="4">
        <f t="shared" ref="D16:D28" si="33">C16*1.2</f>
        <v>774.72</v>
      </c>
      <c r="E16" s="5">
        <f t="shared" ref="E16:E28" si="34">R16</f>
        <v>11100000</v>
      </c>
      <c r="F16" s="9">
        <f t="shared" ref="F16:F28" si="35">ROUND((E16/B16),0)</f>
        <v>20632</v>
      </c>
      <c r="G16" s="9">
        <f t="shared" ref="G16:G28" si="36">ROUND((E16/C16),0)</f>
        <v>17193</v>
      </c>
      <c r="H16" s="9">
        <f t="shared" ref="H16:H28" si="37">ROUND((E16/D16),0)</f>
        <v>14328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538</v>
      </c>
      <c r="R16" s="2">
        <v>11100000</v>
      </c>
    </row>
    <row r="17" spans="1:24" s="47" customFormat="1" x14ac:dyDescent="0.25">
      <c r="A17" s="45">
        <f t="shared" si="31"/>
        <v>0</v>
      </c>
      <c r="B17" s="45">
        <f t="shared" si="32"/>
        <v>520</v>
      </c>
      <c r="C17" s="45">
        <f t="shared" ref="C17:C28" si="40">B17*1.2</f>
        <v>624</v>
      </c>
      <c r="D17" s="45">
        <f t="shared" si="33"/>
        <v>748.8</v>
      </c>
      <c r="E17" s="46">
        <f t="shared" si="34"/>
        <v>13000000</v>
      </c>
      <c r="F17" s="45">
        <f t="shared" si="35"/>
        <v>25000</v>
      </c>
      <c r="G17" s="45">
        <f t="shared" si="36"/>
        <v>20833</v>
      </c>
      <c r="H17" s="45">
        <f t="shared" si="37"/>
        <v>17361</v>
      </c>
      <c r="I17" s="45" t="e">
        <f>#REF!</f>
        <v>#REF!</v>
      </c>
      <c r="J17" s="45">
        <f t="shared" si="38"/>
        <v>0</v>
      </c>
      <c r="O17" s="47">
        <v>0</v>
      </c>
      <c r="P17" s="47">
        <f t="shared" si="39"/>
        <v>0</v>
      </c>
      <c r="Q17" s="47">
        <v>520</v>
      </c>
      <c r="R17" s="48">
        <v>13000000</v>
      </c>
    </row>
    <row r="18" spans="1:24" x14ac:dyDescent="0.25">
      <c r="A18" s="4">
        <f t="shared" si="31"/>
        <v>0</v>
      </c>
      <c r="B18" s="4">
        <f t="shared" si="32"/>
        <v>378</v>
      </c>
      <c r="C18" s="4">
        <f t="shared" si="40"/>
        <v>453.59999999999997</v>
      </c>
      <c r="D18" s="4">
        <f t="shared" si="33"/>
        <v>544.31999999999994</v>
      </c>
      <c r="E18" s="5">
        <f t="shared" si="34"/>
        <v>8000000</v>
      </c>
      <c r="F18" s="9">
        <f t="shared" si="35"/>
        <v>21164</v>
      </c>
      <c r="G18" s="9">
        <f t="shared" si="36"/>
        <v>17637</v>
      </c>
      <c r="H18" s="9">
        <f t="shared" si="37"/>
        <v>14697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378</v>
      </c>
      <c r="R18" s="2">
        <v>8000000</v>
      </c>
    </row>
    <row r="19" spans="1:24" x14ac:dyDescent="0.25">
      <c r="A19" s="4">
        <f t="shared" si="31"/>
        <v>0</v>
      </c>
      <c r="B19" s="4">
        <f t="shared" si="32"/>
        <v>538</v>
      </c>
      <c r="C19" s="4">
        <f t="shared" si="40"/>
        <v>645.6</v>
      </c>
      <c r="D19" s="4">
        <f t="shared" si="33"/>
        <v>774.72</v>
      </c>
      <c r="E19" s="5">
        <f t="shared" si="34"/>
        <v>11500000</v>
      </c>
      <c r="F19" s="9">
        <f t="shared" si="35"/>
        <v>21375</v>
      </c>
      <c r="G19" s="9">
        <f t="shared" si="36"/>
        <v>17813</v>
      </c>
      <c r="H19" s="9">
        <f t="shared" si="37"/>
        <v>14844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538</v>
      </c>
      <c r="R19" s="2">
        <v>11500000</v>
      </c>
    </row>
    <row r="20" spans="1:24" x14ac:dyDescent="0.25">
      <c r="A20" s="4">
        <f t="shared" si="31"/>
        <v>0</v>
      </c>
      <c r="B20" s="4">
        <f t="shared" si="32"/>
        <v>520</v>
      </c>
      <c r="C20" s="4">
        <f t="shared" si="40"/>
        <v>624</v>
      </c>
      <c r="D20" s="4">
        <f t="shared" si="33"/>
        <v>748.8</v>
      </c>
      <c r="E20" s="5">
        <f t="shared" si="34"/>
        <v>12500000</v>
      </c>
      <c r="F20" s="9">
        <f t="shared" si="35"/>
        <v>24038</v>
      </c>
      <c r="G20" s="9">
        <f t="shared" si="36"/>
        <v>20032</v>
      </c>
      <c r="H20" s="9">
        <f t="shared" si="37"/>
        <v>16693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520</v>
      </c>
      <c r="R20" s="2">
        <v>12500000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570</v>
      </c>
      <c r="S31" s="10"/>
      <c r="T31" s="10"/>
      <c r="U31" s="17" t="s">
        <v>15</v>
      </c>
      <c r="V31" s="18"/>
      <c r="W31" s="19">
        <f>W29-W30</f>
        <v>21800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61</v>
      </c>
      <c r="X34" s="41">
        <v>2025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21800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24300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570</v>
      </c>
      <c r="X44" s="24" t="s">
        <v>43</v>
      </c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13851000</v>
      </c>
      <c r="X45" s="33">
        <v>1000000</v>
      </c>
      <c r="Y45" s="15">
        <f>W45+X45</f>
        <v>14851000</v>
      </c>
    </row>
    <row r="46" spans="15:25" ht="15.75" x14ac:dyDescent="0.25">
      <c r="S46" s="11"/>
      <c r="T46" s="10"/>
      <c r="U46" s="17" t="s">
        <v>25</v>
      </c>
      <c r="V46" s="23"/>
      <c r="W46" s="34">
        <f>W45*0.98</f>
        <v>13573980</v>
      </c>
      <c r="X46" s="35"/>
      <c r="Y46" s="15">
        <f>Y45*0.98</f>
        <v>14553980</v>
      </c>
    </row>
    <row r="47" spans="15:25" ht="15.75" x14ac:dyDescent="0.25">
      <c r="S47" s="10"/>
      <c r="T47" s="10"/>
      <c r="U47" s="17" t="s">
        <v>26</v>
      </c>
      <c r="V47" s="23"/>
      <c r="W47" s="34">
        <f>W45*0.8</f>
        <v>11080800</v>
      </c>
      <c r="X47" s="34"/>
      <c r="Y47" s="15">
        <f>Y45*0.8</f>
        <v>11880800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28856.25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8" sqref="R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3:S16"/>
  <sheetViews>
    <sheetView workbookViewId="0">
      <selection activeCell="Q19" sqref="Q19"/>
    </sheetView>
  </sheetViews>
  <sheetFormatPr defaultRowHeight="15" x14ac:dyDescent="0.25"/>
  <cols>
    <col min="19" max="19" width="15" customWidth="1"/>
  </cols>
  <sheetData>
    <row r="13" spans="19:19" x14ac:dyDescent="0.25">
      <c r="S13">
        <v>7749000</v>
      </c>
    </row>
    <row r="14" spans="19:19" x14ac:dyDescent="0.25">
      <c r="S14">
        <v>464940</v>
      </c>
    </row>
    <row r="15" spans="19:19" x14ac:dyDescent="0.25">
      <c r="S15">
        <v>30000</v>
      </c>
    </row>
    <row r="16" spans="19:19" x14ac:dyDescent="0.25">
      <c r="S16">
        <f>SUM(S13:S15)</f>
        <v>8243940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320E8-7296-4A00-A461-0B6F7131355F}">
  <dimension ref="T11:T14"/>
  <sheetViews>
    <sheetView workbookViewId="0">
      <selection activeCell="T24" sqref="T24"/>
    </sheetView>
  </sheetViews>
  <sheetFormatPr defaultRowHeight="15" x14ac:dyDescent="0.25"/>
  <cols>
    <col min="20" max="20" width="21.140625" customWidth="1"/>
  </cols>
  <sheetData>
    <row r="11" spans="20:20" x14ac:dyDescent="0.25">
      <c r="T11">
        <v>11913000</v>
      </c>
    </row>
    <row r="12" spans="20:20" x14ac:dyDescent="0.25">
      <c r="T12">
        <v>714800</v>
      </c>
    </row>
    <row r="13" spans="20:20" x14ac:dyDescent="0.25">
      <c r="T13">
        <v>30000</v>
      </c>
    </row>
    <row r="14" spans="20:20" x14ac:dyDescent="0.25">
      <c r="T14">
        <f>SUM(T11:T13)</f>
        <v>12657800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4" sqref="T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1" sqref="Q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0" sqref="R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2" sqref="T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2024-12-10T10:31:03Z</dcterms:modified>
</cp:coreProperties>
</file>