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Maruti Bhivaram Mane\"/>
    </mc:Choice>
  </mc:AlternateContent>
  <xr:revisionPtr revIDLastSave="0" documentId="13_ncr:1_{4D0ECBEA-C842-4DB3-8BD3-9064D157288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3" i="24" l="1"/>
  <c r="N13" i="24"/>
  <c r="N12" i="2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<sst xmlns="http://schemas.openxmlformats.org/spreadsheetml/2006/main" count="130" uniqueCount="88">
  <si>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</si>
  <si>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</si>
  <si>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</si>
  <si>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</si>
  <si>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</si>
  <si>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</si>
  <si>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</si>
  <si>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</si>
  <si>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</si>
  <si>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</si>
  <si>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</si>
  <si>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</si>
  <si>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</si>
  <si>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</si>
  <si>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</si>
  <si>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</si>
  <si>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</si>
  <si>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</si>
  <si>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</si>
  <si>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</si>
  <si>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</si>
  <si>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</si>
  <si>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</si>
  <si>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</si>
  <si>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</si>
  <si>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</si>
  <si>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</si>
  <si>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</si>
  <si>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</si>
  <si>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</si>
  <si>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</si>
  <si>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</si>
  <si>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</si>
  <si>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</si>
  <si>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</si>
  <si>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</si>
  <si>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</si>
  <si>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</si>
  <si>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</si>
  <si>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</si>
  <si>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</si>
  <si>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</si>
  <si>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</si>
  <si>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</si>
  <si>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</si>
  <si>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</si>
  <si>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</si>
  <si>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</si>
  <si>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</si>
  <si>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</si>
  <si>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</si>
  <si>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</si>
  <si>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</si>
  <si>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</si>
  <si>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</si>
  <si>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</si>
  <si>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</si>
  <si>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</si>
  <si>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</si>
  <si>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</si>
  <si>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</si>
  <si>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</si>
  <si>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</si>
  <si>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</si>
  <si>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</si>
  <si>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</si>
  <si>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</si>
  <si>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</si>
  <si>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</si>
  <si>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</si>
  <si>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</si>
  <si>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</si>
  <si>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</si>
  <si>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</si>
  <si>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</si>
  <si>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</si>
  <si>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</si>
  <si>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</si>
  <si>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</si>
  <si>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</si>
  <si>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</si>
  <si>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</si>
  <si>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</si>
  <si>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</si>
  <si>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OC-2003</t>
  </si>
  <si>
    <t>IGR-15.06.22</t>
  </si>
  <si>
    <t>IGR-10.07.24</t>
  </si>
  <si>
    <t>IGR-22.11.23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</si>
</sst>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57150</xdr:rowOff>
    </xdr:from>
    <xdr:to>
      <xdr:col>21</xdr:col>
      <xdr:colOff>333892</xdr:colOff>
      <xdr:row>20</xdr:row>
      <xdr:rowOff>38653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FCB95-AA39-4A0D-A210-EAAD19693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4050" y="304800"/>
          <a:ext cx="3705742" cy="3962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E6F1C-C7A9-467F-9DFE-ADFCF825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91874-6B1C-4FF2-B803-6F8402E7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A960B-442C-4DC0-97CA-4061D69C2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1CCD8-9786-45C6-8A30-AFC1A45B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591653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B52FF5-D5AE-40F5-87A6-75C138244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6853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1106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F3438-BC3F-4C65-A191-33CD969F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25906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253664.33900000001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283064.33900000004</v>
      </c>
      <c r="D9" s="58" t="s">
        <v>62</v>
      </c>
      <c r="E9" s="59">
        <f>C9/10.764</f>
        <v>26297.318747677447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21</v>
      </c>
      <c r="D13" s="65">
        <f>D12-C13</f>
        <v>79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13" sqref="O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2.86</v>
      </c>
      <c r="M5" s="41">
        <v>4.58</v>
      </c>
      <c r="N5" s="41">
        <f t="shared" ref="N5:N12" si="6">L5*M5</f>
        <v>13.098799999999999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1.06</v>
      </c>
      <c r="M6" s="41">
        <v>2.4300000000000002</v>
      </c>
      <c r="N6" s="41">
        <f t="shared" si="6"/>
        <v>2.5758000000000001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0.41</v>
      </c>
      <c r="M7" s="41">
        <v>1.25</v>
      </c>
      <c r="N7" s="41">
        <f t="shared" si="6"/>
        <v>0.51249999999999996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0.92</v>
      </c>
      <c r="M8" s="41">
        <v>1.2</v>
      </c>
      <c r="N8" s="41">
        <f t="shared" si="6"/>
        <v>1.1040000000000001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1.3</v>
      </c>
      <c r="M9" s="41">
        <v>1.51</v>
      </c>
      <c r="N9" s="41">
        <f t="shared" si="6"/>
        <v>1.9630000000000001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2.71</v>
      </c>
      <c r="M10" s="41">
        <v>3.99</v>
      </c>
      <c r="N10" s="41">
        <f t="shared" si="6"/>
        <v>10.812900000000001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2.94</v>
      </c>
      <c r="M11" s="41">
        <v>2.31</v>
      </c>
      <c r="N11" s="41">
        <f t="shared" si="6"/>
        <v>6.7914000000000003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1.1000000000000001</v>
      </c>
      <c r="M12" s="41">
        <v>0.74</v>
      </c>
      <c r="N12" s="41">
        <f t="shared" si="6"/>
        <v>0.81400000000000006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>SUM(N5:N12)</f>
        <v>37.672400000000003</v>
      </c>
      <c r="O13" s="41">
        <f>N13*10.764</f>
        <v>405.50571360000004</v>
      </c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21</v>
      </c>
      <c r="D7" s="24">
        <v>2024</v>
      </c>
    </row>
    <row r="8" spans="1:5" x14ac:dyDescent="0.25">
      <c r="A8" s="15" t="s">
        <v>18</v>
      </c>
      <c r="B8" s="23"/>
      <c r="C8" s="24">
        <f>C9-C7</f>
        <v>39</v>
      </c>
      <c r="D8" s="24">
        <v>2003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31.5</v>
      </c>
      <c r="D10" s="24"/>
    </row>
    <row r="11" spans="1:5" x14ac:dyDescent="0.25">
      <c r="A11" s="15"/>
      <c r="B11" s="25"/>
      <c r="C11" s="26">
        <f>C10%</f>
        <v>0.315</v>
      </c>
      <c r="D11" s="26"/>
    </row>
    <row r="12" spans="1:5" x14ac:dyDescent="0.25">
      <c r="A12" s="15" t="s">
        <v>21</v>
      </c>
      <c r="B12" s="18"/>
      <c r="C12" s="19">
        <f>C6*C11</f>
        <v>787.5</v>
      </c>
      <c r="D12" s="22"/>
    </row>
    <row r="13" spans="1:5" x14ac:dyDescent="0.25">
      <c r="A13" s="15" t="s">
        <v>22</v>
      </c>
      <c r="B13" s="18"/>
      <c r="C13" s="19">
        <f>C6-C12</f>
        <v>1712.5</v>
      </c>
      <c r="D13" s="22"/>
    </row>
    <row r="14" spans="1:5" x14ac:dyDescent="0.25">
      <c r="A14" s="15" t="s">
        <v>15</v>
      </c>
      <c r="B14" s="18"/>
      <c r="C14" s="19">
        <f>C5</f>
        <v>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9212.5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545</v>
      </c>
      <c r="D18" s="24"/>
    </row>
    <row r="19" spans="1:5" x14ac:dyDescent="0.25">
      <c r="A19" s="15" t="s">
        <v>74</v>
      </c>
      <c r="B19" s="6"/>
      <c r="C19" s="30">
        <f>C18*C16</f>
        <v>5020812.5</v>
      </c>
      <c r="D19" s="72"/>
      <c r="E19" s="65"/>
    </row>
    <row r="20" spans="1:5" x14ac:dyDescent="0.25">
      <c r="A20" s="15" t="s">
        <v>24</v>
      </c>
      <c r="C20" s="31">
        <f>C19*90%</f>
        <v>4518731.25</v>
      </c>
      <c r="D20" s="30"/>
      <c r="E20" s="65"/>
    </row>
    <row r="21" spans="1:5" x14ac:dyDescent="0.25">
      <c r="A21" s="15" t="s">
        <v>25</v>
      </c>
      <c r="C21" s="31">
        <f>C19*80%</f>
        <v>4016650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1362500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10460.026041666666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7" sqref="U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454.16666666666669</v>
      </c>
      <c r="C2" s="4">
        <f t="shared" ref="C2:C16" si="1">B2*1.2</f>
        <v>545</v>
      </c>
      <c r="D2" s="4">
        <f t="shared" ref="D2:D16" si="2">C2*1.2</f>
        <v>654</v>
      </c>
      <c r="E2" s="5">
        <f t="shared" ref="E2:E16" si="3">R2</f>
        <v>3500000</v>
      </c>
      <c r="F2" s="4">
        <f t="shared" ref="F2:F15" si="4">ROUND((E2/B2),0)</f>
        <v>7706</v>
      </c>
      <c r="G2" s="4">
        <f t="shared" ref="G2:G15" si="5">ROUND((E2/C2),0)</f>
        <v>6422</v>
      </c>
      <c r="H2" s="4">
        <f t="shared" ref="H2:H15" si="6">ROUND((E2/D2),0)</f>
        <v>5352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545</v>
      </c>
      <c r="Q2">
        <f t="shared" ref="Q2:Q10" si="9">P2/1.2</f>
        <v>454.16666666666669</v>
      </c>
      <c r="R2" s="2">
        <v>3500000</v>
      </c>
      <c r="S2" s="2" t="s">
        <v>85</v>
      </c>
    </row>
    <row r="3" spans="1:19" x14ac:dyDescent="0.25">
      <c r="A3" s="4">
        <v>2</v>
      </c>
      <c r="B3" s="4">
        <f t="shared" si="0"/>
        <v>475</v>
      </c>
      <c r="C3" s="4">
        <f t="shared" si="1"/>
        <v>570</v>
      </c>
      <c r="D3" s="4">
        <f t="shared" si="2"/>
        <v>684</v>
      </c>
      <c r="E3" s="5">
        <f t="shared" si="3"/>
        <v>5100000</v>
      </c>
      <c r="F3" s="4">
        <f t="shared" si="4"/>
        <v>10737</v>
      </c>
      <c r="G3" s="74">
        <f t="shared" si="5"/>
        <v>8947</v>
      </c>
      <c r="H3" s="74">
        <f t="shared" si="6"/>
        <v>7456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570</v>
      </c>
      <c r="Q3" s="7">
        <f t="shared" si="9"/>
        <v>475</v>
      </c>
      <c r="R3" s="75">
        <v>5100000</v>
      </c>
      <c r="S3" s="75" t="s">
        <v>86</v>
      </c>
    </row>
    <row r="4" spans="1:19" x14ac:dyDescent="0.25">
      <c r="A4" s="4">
        <v>3</v>
      </c>
      <c r="B4" s="4">
        <f t="shared" si="0"/>
        <v>658.33333333333337</v>
      </c>
      <c r="C4" s="4">
        <f t="shared" si="1"/>
        <v>790</v>
      </c>
      <c r="D4" s="4">
        <f t="shared" si="2"/>
        <v>948</v>
      </c>
      <c r="E4" s="5">
        <f t="shared" si="3"/>
        <v>7100000</v>
      </c>
      <c r="F4" s="4">
        <f t="shared" si="4"/>
        <v>10785</v>
      </c>
      <c r="G4" s="74">
        <f t="shared" si="5"/>
        <v>8987</v>
      </c>
      <c r="H4" s="74">
        <f t="shared" si="6"/>
        <v>7489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790</v>
      </c>
      <c r="Q4" s="7">
        <f t="shared" si="9"/>
        <v>658.33333333333337</v>
      </c>
      <c r="R4" s="75">
        <v>7100000</v>
      </c>
      <c r="S4" s="75" t="s">
        <v>87</v>
      </c>
    </row>
    <row r="5" spans="1:19" x14ac:dyDescent="0.25">
      <c r="A5" s="4">
        <v>4</v>
      </c>
      <c r="B5" s="4">
        <f t="shared" si="0"/>
        <v>466.66666666666669</v>
      </c>
      <c r="C5" s="4">
        <f t="shared" si="1"/>
        <v>560</v>
      </c>
      <c r="D5" s="4">
        <f t="shared" si="2"/>
        <v>672</v>
      </c>
      <c r="E5" s="5">
        <f t="shared" si="3"/>
        <v>6000000</v>
      </c>
      <c r="F5" s="4">
        <f t="shared" si="4"/>
        <v>12857</v>
      </c>
      <c r="G5" s="74">
        <f t="shared" si="5"/>
        <v>10714</v>
      </c>
      <c r="H5" s="74">
        <f t="shared" si="6"/>
        <v>8929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560</v>
      </c>
      <c r="Q5" s="7">
        <f t="shared" si="9"/>
        <v>466.66666666666669</v>
      </c>
      <c r="R5" s="75">
        <v>6000000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5000000</v>
      </c>
      <c r="F6" s="4">
        <f t="shared" si="4"/>
        <v>11111</v>
      </c>
      <c r="G6" s="4">
        <f t="shared" si="5"/>
        <v>9259</v>
      </c>
      <c r="H6" s="4">
        <f t="shared" si="6"/>
        <v>7716</v>
      </c>
      <c r="I6" s="4">
        <f t="shared" si="7"/>
        <v>0</v>
      </c>
      <c r="J6" s="4">
        <f t="shared" si="8"/>
        <v>0</v>
      </c>
      <c r="O6">
        <v>0</v>
      </c>
      <c r="P6">
        <f t="shared" ref="P5:P10" si="10">O6/1.2</f>
        <v>0</v>
      </c>
      <c r="Q6">
        <v>450</v>
      </c>
      <c r="R6" s="2">
        <v>5000000</v>
      </c>
      <c r="S6" s="2"/>
    </row>
    <row r="7" spans="1:19" x14ac:dyDescent="0.25">
      <c r="A7" s="4">
        <v>6</v>
      </c>
      <c r="B7" s="4">
        <f t="shared" si="0"/>
        <v>460</v>
      </c>
      <c r="C7" s="4">
        <f t="shared" si="1"/>
        <v>552</v>
      </c>
      <c r="D7" s="4">
        <f t="shared" si="2"/>
        <v>662.4</v>
      </c>
      <c r="E7" s="5">
        <f t="shared" si="3"/>
        <v>6100000</v>
      </c>
      <c r="F7" s="4">
        <f t="shared" si="4"/>
        <v>13261</v>
      </c>
      <c r="G7" s="74">
        <f t="shared" si="5"/>
        <v>11051</v>
      </c>
      <c r="H7" s="74">
        <f t="shared" si="6"/>
        <v>9209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460</v>
      </c>
      <c r="R7" s="75">
        <v>6100000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406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545</v>
      </c>
      <c r="H29" s="10">
        <f>G29/G28</f>
        <v>1.3423645320197044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2024-12-10T05:20:58Z</dcterms:modified>
</cp:coreProperties>
</file>