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Pramod Sonar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8" sheetId="43" r:id="rId4"/>
    <sheet name="Sheet5" sheetId="38" r:id="rId5"/>
    <sheet name="20-20" sheetId="4" r:id="rId6"/>
    <sheet name="Sheet1" sheetId="13" r:id="rId7"/>
    <sheet name="Sheet7" sheetId="42" r:id="rId8"/>
    <sheet name="Sheet2" sheetId="30" r:id="rId9"/>
    <sheet name="Sheet3" sheetId="31" r:id="rId10"/>
    <sheet name="Sheet4" sheetId="37" r:id="rId11"/>
    <sheet name="Sheet6" sheetId="41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23" l="1"/>
  <c r="D28" i="23" l="1"/>
  <c r="D30" i="23" s="1"/>
  <c r="R24" i="4" l="1"/>
  <c r="C18" i="25" l="1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Q10" i="4" l="1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B11" i="4" s="1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l="1"/>
  <c r="C19" i="23" s="1"/>
  <c r="C20" i="23" l="1"/>
  <c r="B20" i="23" s="1"/>
  <c r="C21" i="23"/>
  <c r="C25" i="23"/>
  <c r="J19" i="4"/>
  <c r="I19" i="4"/>
  <c r="E19" i="4"/>
  <c r="A19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<sst xmlns="http://schemas.openxmlformats.org/spreadsheetml/2006/main" count="130" uniqueCount="99">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</sst>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383241</xdr:colOff>
      <xdr:row>2</xdr:row>
      <xdr:rowOff>123264</xdr:rowOff>
    </xdr:from>
    <xdr:to>
      <xdr:col>15</xdr:col>
      <xdr:colOff>25773</xdr:colOff>
      <xdr:row>21</xdr:row>
      <xdr:rowOff>161364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8829" y="504264"/>
          <a:ext cx="5693709" cy="3657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0</xdr:rowOff>
    </xdr:from>
    <xdr:to>
      <xdr:col>9</xdr:col>
      <xdr:colOff>552450</xdr:colOff>
      <xdr:row>19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5734050" cy="3657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4</xdr:row>
      <xdr:rowOff>9525</xdr:rowOff>
    </xdr:from>
    <xdr:to>
      <xdr:col>9</xdr:col>
      <xdr:colOff>504825</xdr:colOff>
      <xdr:row>22</xdr:row>
      <xdr:rowOff>47625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71525"/>
          <a:ext cx="5734050" cy="3467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36</xdr:row>
      <xdr:rowOff>76200</xdr:rowOff>
    </xdr:from>
    <xdr:to>
      <xdr:col>9</xdr:col>
      <xdr:colOff>533400</xdr:colOff>
      <xdr:row>53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934200"/>
          <a:ext cx="5734050" cy="3181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349624</xdr:colOff>
      <xdr:row>1</xdr:row>
      <xdr:rowOff>64994</xdr:rowOff>
    </xdr:from>
    <xdr:to>
      <xdr:col>9</xdr:col>
      <xdr:colOff>235324</xdr:colOff>
      <xdr:row>20</xdr:row>
      <xdr:rowOff>188819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4" y="255494"/>
          <a:ext cx="5701553" cy="3743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1</xdr:row>
      <xdr:rowOff>85725</xdr:rowOff>
    </xdr:from>
    <xdr:to>
      <xdr:col>11</xdr:col>
      <xdr:colOff>370731</xdr:colOff>
      <xdr:row>19</xdr:row>
      <xdr:rowOff>123392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950" y="276225"/>
          <a:ext cx="5952381" cy="34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Normal="100"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38035</v>
      </c>
      <c r="F2" s="75"/>
      <c r="G2" s="122" t="s">
        <v>76</v>
      </c>
      <c r="H2" s="123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36000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36000</v>
      </c>
      <c r="D5" s="57" t="s">
        <v>61</v>
      </c>
      <c r="E5" s="58">
        <f>ROUND(C5/10.764,0)</f>
        <v>3344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13200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22800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22800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36000</v>
      </c>
      <c r="D10" s="57" t="s">
        <v>61</v>
      </c>
      <c r="E10" s="58">
        <f>ROUND(C10/10.764,0)</f>
        <v>3344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59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886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2962784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1772000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4"/>
      <c r="L1" s="124"/>
      <c r="M1" s="124"/>
      <c r="N1" s="124"/>
      <c r="O1" s="124"/>
      <c r="P1" s="124"/>
      <c r="Q1" s="124"/>
      <c r="R1" s="124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7" zoomScaleNormal="100" workbookViewId="0">
      <selection activeCell="E23" sqref="E23"/>
    </sheetView>
  </sheetViews>
  <sheetFormatPr defaultRowHeight="15"/>
  <cols>
    <col min="1" max="1" width="21.7109375" bestFit="1" customWidth="1"/>
    <col min="2" max="2" width="17" customWidth="1"/>
    <col min="3" max="3" width="19.140625" style="16" customWidth="1"/>
    <col min="4" max="4" width="15.5703125" style="16" bestFit="1" customWidth="1"/>
    <col min="5" max="5" width="27.140625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5000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3000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118"/>
      <c r="G10" s="78"/>
    </row>
    <row r="11" spans="1:8">
      <c r="A11" s="15"/>
      <c r="B11" s="26"/>
      <c r="C11" s="27">
        <f>C10%</f>
        <v>0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3000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5000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94</v>
      </c>
      <c r="B18" s="7"/>
      <c r="C18" s="76">
        <v>886</v>
      </c>
      <c r="D18" s="76"/>
      <c r="E18" s="77"/>
      <c r="F18" s="78"/>
      <c r="G18" s="78"/>
    </row>
    <row r="19" spans="1:8">
      <c r="A19" s="15"/>
      <c r="B19" s="6"/>
      <c r="C19" s="30">
        <f>C18*C16</f>
        <v>4430000</v>
      </c>
      <c r="D19" s="78" t="s">
        <v>68</v>
      </c>
      <c r="E19" s="30"/>
      <c r="F19" s="78"/>
      <c r="G19" s="118"/>
    </row>
    <row r="20" spans="1:8">
      <c r="A20" s="15"/>
      <c r="B20" s="61">
        <f>C20*0.8</f>
        <v>3189600</v>
      </c>
      <c r="C20" s="31">
        <f>C19*90%</f>
        <v>3987000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3544000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1772000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9229.1666666666661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82.322999999999993</v>
      </c>
      <c r="D28" s="119">
        <f>C28*10.764</f>
        <v>886.12477199999989</v>
      </c>
    </row>
    <row r="29" spans="1:8">
      <c r="C29"/>
      <c r="D29" s="119"/>
    </row>
    <row r="30" spans="1:8">
      <c r="C30"/>
      <c r="D30" s="120">
        <f>SUM(D28:D29)</f>
        <v>886.12477199999989</v>
      </c>
      <c r="E30" s="119"/>
    </row>
    <row r="31" spans="1:8">
      <c r="C31" s="75"/>
      <c r="D31" s="120"/>
      <c r="E31" s="121"/>
      <c r="F31" s="119"/>
    </row>
    <row r="32" spans="1:8">
      <c r="C32"/>
      <c r="D32" s="119">
        <f>D30/1.35</f>
        <v>656.38871999999992</v>
      </c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I6" sqref="I6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Normal="100" workbookViewId="0">
      <selection activeCell="N21" sqref="N2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0">O10/1.2</f>
        <v>0</v>
      </c>
      <c r="Q10" s="75">
        <f t="shared" ref="Q10" si="11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1000</v>
      </c>
      <c r="C11" s="4">
        <f t="shared" si="2"/>
        <v>1200</v>
      </c>
      <c r="D11" s="4">
        <f t="shared" si="3"/>
        <v>1440</v>
      </c>
      <c r="E11" s="5">
        <f t="shared" si="4"/>
        <v>6000000</v>
      </c>
      <c r="F11" s="4">
        <f t="shared" si="5"/>
        <v>6000</v>
      </c>
      <c r="G11" s="4">
        <f t="shared" si="6"/>
        <v>5000</v>
      </c>
      <c r="H11" s="4">
        <f t="shared" si="7"/>
        <v>4167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2">O11/1.2</f>
        <v>0</v>
      </c>
      <c r="Q11">
        <v>1000</v>
      </c>
      <c r="R11" s="2">
        <v>6000000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2000</v>
      </c>
      <c r="C12" s="4">
        <f t="shared" si="2"/>
        <v>2400</v>
      </c>
      <c r="D12" s="4">
        <f t="shared" si="3"/>
        <v>2880</v>
      </c>
      <c r="E12" s="5">
        <f t="shared" si="4"/>
        <v>17000000</v>
      </c>
      <c r="F12" s="4">
        <f t="shared" si="5"/>
        <v>8500</v>
      </c>
      <c r="G12" s="4">
        <f t="shared" si="6"/>
        <v>7083</v>
      </c>
      <c r="H12" s="4">
        <f t="shared" si="7"/>
        <v>5903</v>
      </c>
      <c r="I12" s="4">
        <f t="shared" si="8"/>
        <v>0</v>
      </c>
      <c r="J12" s="4">
        <f t="shared" si="9"/>
        <v>0</v>
      </c>
      <c r="Q12">
        <v>2000</v>
      </c>
      <c r="R12" s="2">
        <v>17000000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R15" s="2"/>
      <c r="S15" s="2"/>
    </row>
    <row r="16" spans="1:35">
      <c r="A16" s="4">
        <f t="shared" ref="A16:A19" si="13">N16</f>
        <v>0</v>
      </c>
      <c r="B16" s="4">
        <f t="shared" ref="B16:B19" si="14">Q16</f>
        <v>0</v>
      </c>
      <c r="C16" s="4">
        <f t="shared" ref="C16:C19" si="15">B16*1.2</f>
        <v>0</v>
      </c>
      <c r="D16" s="4">
        <f t="shared" ref="D16:D19" si="16">C16*1.2</f>
        <v>0</v>
      </c>
      <c r="E16" s="5">
        <f t="shared" ref="E16:E19" si="17">R16</f>
        <v>0</v>
      </c>
      <c r="F16" s="4" t="e">
        <f t="shared" ref="F16:F19" si="18">ROUND((E16/B16),0)</f>
        <v>#DIV/0!</v>
      </c>
      <c r="G16" s="4" t="e">
        <f t="shared" ref="G16:G19" si="19">ROUND((E16/C16),0)</f>
        <v>#DIV/0!</v>
      </c>
      <c r="H16" s="4" t="e">
        <f t="shared" ref="H16:H19" si="20">ROUND((E16/D16),0)</f>
        <v>#DIV/0!</v>
      </c>
      <c r="I16" s="4">
        <f t="shared" ref="I16:J19" si="21">T16</f>
        <v>0</v>
      </c>
      <c r="J16" s="4">
        <f t="shared" si="21"/>
        <v>0</v>
      </c>
      <c r="R16" s="2"/>
      <c r="S16" s="2"/>
    </row>
    <row r="17" spans="1:19">
      <c r="A17" s="4">
        <f t="shared" si="13"/>
        <v>0</v>
      </c>
      <c r="B17" s="4">
        <f t="shared" si="14"/>
        <v>0</v>
      </c>
      <c r="C17" s="4">
        <f t="shared" si="15"/>
        <v>0</v>
      </c>
      <c r="D17" s="4">
        <f t="shared" si="16"/>
        <v>0</v>
      </c>
      <c r="E17" s="5">
        <f t="shared" si="17"/>
        <v>0</v>
      </c>
      <c r="F17" s="4" t="e">
        <f t="shared" si="18"/>
        <v>#DIV/0!</v>
      </c>
      <c r="G17" s="4" t="e">
        <f t="shared" si="19"/>
        <v>#DIV/0!</v>
      </c>
      <c r="H17" s="4" t="e">
        <f t="shared" si="20"/>
        <v>#DIV/0!</v>
      </c>
      <c r="I17" s="4">
        <f t="shared" si="21"/>
        <v>0</v>
      </c>
      <c r="J17" s="4">
        <f t="shared" si="21"/>
        <v>0</v>
      </c>
      <c r="R17" s="2"/>
      <c r="S17" s="2"/>
    </row>
    <row r="18" spans="1:19">
      <c r="A18" s="4">
        <f t="shared" si="13"/>
        <v>0</v>
      </c>
      <c r="B18" s="4">
        <f t="shared" si="14"/>
        <v>0</v>
      </c>
      <c r="C18" s="4">
        <f t="shared" si="15"/>
        <v>0</v>
      </c>
      <c r="D18" s="4">
        <f t="shared" si="16"/>
        <v>0</v>
      </c>
      <c r="E18" s="5">
        <f t="shared" si="17"/>
        <v>0</v>
      </c>
      <c r="F18" s="4" t="e">
        <f t="shared" si="18"/>
        <v>#DIV/0!</v>
      </c>
      <c r="G18" s="4" t="e">
        <f t="shared" si="19"/>
        <v>#DIV/0!</v>
      </c>
      <c r="H18" s="4" t="e">
        <f t="shared" si="20"/>
        <v>#DIV/0!</v>
      </c>
      <c r="I18" s="4">
        <f t="shared" si="21"/>
        <v>0</v>
      </c>
      <c r="J18" s="4">
        <f t="shared" si="21"/>
        <v>0</v>
      </c>
      <c r="R18" s="2"/>
      <c r="S18" s="2"/>
    </row>
    <row r="19" spans="1:19">
      <c r="A19" s="4">
        <f t="shared" si="13"/>
        <v>0</v>
      </c>
      <c r="B19" s="4">
        <f t="shared" si="14"/>
        <v>0</v>
      </c>
      <c r="C19" s="4">
        <f t="shared" si="15"/>
        <v>0</v>
      </c>
      <c r="D19" s="4">
        <f t="shared" si="16"/>
        <v>0</v>
      </c>
      <c r="E19" s="5">
        <f t="shared" si="17"/>
        <v>0</v>
      </c>
      <c r="F19" s="4" t="e">
        <f t="shared" si="18"/>
        <v>#DIV/0!</v>
      </c>
      <c r="G19" s="4" t="e">
        <f t="shared" si="19"/>
        <v>#DIV/0!</v>
      </c>
      <c r="H19" s="4" t="e">
        <f t="shared" si="20"/>
        <v>#DIV/0!</v>
      </c>
      <c r="I19" s="4">
        <f t="shared" si="21"/>
        <v>0</v>
      </c>
      <c r="J19" s="4">
        <f t="shared" si="21"/>
        <v>0</v>
      </c>
      <c r="O19" s="75"/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  <c r="R23" s="10">
        <v>8500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  <c r="R24" s="10">
        <f>R23/1.35</f>
        <v>6296.2962962962956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E1" zoomScale="85" zoomScaleNormal="85" workbookViewId="0">
      <selection activeCell="S18" sqref="S1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4" sqref="N14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7" workbookViewId="0">
      <selection activeCell="F54" sqref="F54:G56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G24" sqref="G24:I28"/>
    </sheetView>
  </sheetViews>
  <sheetFormatPr defaultRowHeight="15"/>
  <cols>
    <col min="7" max="7" width="14.5703125" customWidth="1"/>
  </cols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4" sqref="N1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Depreciation</vt:lpstr>
      <vt:lpstr>Sale plan</vt:lpstr>
      <vt:lpstr>Calculation</vt:lpstr>
      <vt:lpstr>Sheet8</vt:lpstr>
      <vt:lpstr>Sheet5</vt:lpstr>
      <vt:lpstr>20-20</vt:lpstr>
      <vt:lpstr>Sheet1</vt:lpstr>
      <vt:lpstr>Sheet7</vt:lpstr>
      <vt:lpstr>Sheet2</vt:lpstr>
      <vt:lpstr>Sheet3</vt:lpstr>
      <vt:lpstr>Sheet4</vt:lpstr>
      <vt:lpstr>Sheet6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2024-12-05T12:37:35Z</dcterms:modified>
</cp:coreProperties>
</file>