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4\Sanjay Narayan Shinde - SVC\"/>
    </mc:Choice>
  </mc:AlternateContent>
  <xr:revisionPtr revIDLastSave="0" documentId="13_ncr:1_{23ECC190-452A-46BB-B767-856DB9971BE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0" i="17" l="1"/>
  <c r="T12" i="15"/>
  <c r="U16" i="14"/>
  <c r="U13" i="13"/>
  <c r="U12" i="13"/>
  <c r="U11" i="13"/>
  <c r="H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<sst xmlns="http://schemas.openxmlformats.org/spreadsheetml/2006/main" count="48" uniqueCount="42">
  <si>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</si>
  <si>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</si>
  <si>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</si>
  <si>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</si>
  <si>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</si>
  <si>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</si>
  <si>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</si>
  <si>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</si>
  <si>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</si>
  <si>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</si>
  <si>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</si>
  <si>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</si>
  <si>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</si>
  <si>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</si>
  <si>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</si>
  <si>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</si>
  <si>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</si>
  <si>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</si>
  <si>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</si>
  <si>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</si>
  <si>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</si>
  <si>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</si>
  <si>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</si>
  <si>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</si>
  <si>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</si>
  <si>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</si>
  <si>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</si>
  <si>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</si>
  <si>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</si>
  <si>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</si>
  <si>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</si>
  <si>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</si>
  <si>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</si>
  <si>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</si>
  <si>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</si>
  <si>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</si>
  <si>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</si>
  <si>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</si>
  <si>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</si>
  <si>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</si>
  <si>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Koperkhairane Branch ) - Mr. Sanjay Narayan Shinde, Mr. Siddesh Sanjay Shinde &amp; Mr. Vighnesh Sanjay Shinde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</si>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</sst>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37</xdr:row>
      <xdr:rowOff>86657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C2AD2C-BBA5-409F-B024-96542523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677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42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A6A1B-3082-4648-8D7E-6634A48A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7020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A8718-93B2-429F-88F1-95214B24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6392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96227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B20C5-4751-4A06-A9ED-B70068CC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45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BF169-6115-4D42-98EF-1AB40FB8A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60BB5-4DA6-49AB-B9BB-AD5DB6455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6754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BFB35-F764-4C62-993F-E4AB2548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zoomScaleNormal="100" workbookViewId="0">
      <selection activeCell="S15" sqref="S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352</v>
      </c>
      <c r="C3" s="4">
        <f>B3*1.2</f>
        <v>422.4</v>
      </c>
      <c r="D3" s="4">
        <f t="shared" ref="D3:D14" si="2">C3*1.2</f>
        <v>506.87999999999994</v>
      </c>
      <c r="E3" s="5">
        <f t="shared" ref="E3:E14" si="3">R3</f>
        <v>4490000</v>
      </c>
      <c r="F3" s="9">
        <f t="shared" ref="F3:F14" si="4">ROUND((E3/B3),0)</f>
        <v>12756</v>
      </c>
      <c r="G3" s="9">
        <f t="shared" ref="G3:G14" si="5">ROUND((E3/C3),0)</f>
        <v>10630</v>
      </c>
      <c r="H3" s="9">
        <f t="shared" ref="H3:H14" si="6">ROUND((E3/D3),0)</f>
        <v>8858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352</v>
      </c>
      <c r="R3" s="2">
        <v>4490000</v>
      </c>
    </row>
    <row r="4" spans="1:20" x14ac:dyDescent="0.25">
      <c r="A4" s="4">
        <f t="shared" ref="A4:A9" si="9">N4</f>
        <v>0</v>
      </c>
      <c r="B4" s="4">
        <f t="shared" ref="B4:B9" si="10">Q4</f>
        <v>339</v>
      </c>
      <c r="C4" s="4">
        <f t="shared" ref="C4:C9" si="11">B4*1.2</f>
        <v>406.8</v>
      </c>
      <c r="D4" s="4">
        <f t="shared" ref="D4:D9" si="12">C4*1.2</f>
        <v>488.15999999999997</v>
      </c>
      <c r="E4" s="5">
        <f t="shared" ref="E4:E9" si="13">R4</f>
        <v>4120000</v>
      </c>
      <c r="F4" s="9">
        <f t="shared" ref="F4:F9" si="14">ROUND((E4/B4),0)</f>
        <v>12153</v>
      </c>
      <c r="G4" s="9">
        <f t="shared" ref="G4:G9" si="15">ROUND((E4/C4),0)</f>
        <v>10128</v>
      </c>
      <c r="H4" s="9">
        <f t="shared" ref="H4:H9" si="16">ROUND((E4/D4),0)</f>
        <v>8440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339</v>
      </c>
      <c r="R4" s="2">
        <v>4120000</v>
      </c>
    </row>
    <row r="5" spans="1:20" s="47" customFormat="1" x14ac:dyDescent="0.25">
      <c r="A5" s="45">
        <f t="shared" si="9"/>
        <v>0</v>
      </c>
      <c r="B5" s="45">
        <f t="shared" si="10"/>
        <v>339</v>
      </c>
      <c r="C5" s="45">
        <f t="shared" si="11"/>
        <v>406.8</v>
      </c>
      <c r="D5" s="45">
        <f t="shared" si="12"/>
        <v>488.15999999999997</v>
      </c>
      <c r="E5" s="46">
        <f t="shared" si="13"/>
        <v>4490000</v>
      </c>
      <c r="F5" s="45">
        <f t="shared" si="14"/>
        <v>13245</v>
      </c>
      <c r="G5" s="45">
        <f t="shared" si="15"/>
        <v>11037</v>
      </c>
      <c r="H5" s="45">
        <f t="shared" si="16"/>
        <v>9198</v>
      </c>
      <c r="I5" s="45" t="e">
        <f>#REF!</f>
        <v>#REF!</v>
      </c>
      <c r="J5" s="45">
        <f t="shared" si="17"/>
        <v>0</v>
      </c>
      <c r="O5" s="47">
        <v>0</v>
      </c>
      <c r="P5" s="47">
        <f t="shared" si="18"/>
        <v>0</v>
      </c>
      <c r="Q5" s="47">
        <v>339</v>
      </c>
      <c r="R5" s="48">
        <v>4490000</v>
      </c>
    </row>
    <row r="6" spans="1:20" x14ac:dyDescent="0.25">
      <c r="A6" s="4">
        <f t="shared" si="9"/>
        <v>0</v>
      </c>
      <c r="B6" s="4">
        <f t="shared" si="10"/>
        <v>352</v>
      </c>
      <c r="C6" s="4">
        <f t="shared" si="11"/>
        <v>422.4</v>
      </c>
      <c r="D6" s="4">
        <f t="shared" si="12"/>
        <v>506.87999999999994</v>
      </c>
      <c r="E6" s="5">
        <f t="shared" si="13"/>
        <v>4490000</v>
      </c>
      <c r="F6" s="9">
        <f t="shared" si="14"/>
        <v>12756</v>
      </c>
      <c r="G6" s="9">
        <f t="shared" si="15"/>
        <v>10630</v>
      </c>
      <c r="H6" s="9">
        <f t="shared" si="16"/>
        <v>8858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352</v>
      </c>
      <c r="R6" s="2">
        <v>4490000</v>
      </c>
    </row>
    <row r="7" spans="1:20" s="47" customFormat="1" x14ac:dyDescent="0.25">
      <c r="A7" s="45">
        <f t="shared" si="9"/>
        <v>0</v>
      </c>
      <c r="B7" s="45">
        <f t="shared" si="10"/>
        <v>339</v>
      </c>
      <c r="C7" s="45">
        <f t="shared" si="11"/>
        <v>406.8</v>
      </c>
      <c r="D7" s="45">
        <f t="shared" si="12"/>
        <v>488.15999999999997</v>
      </c>
      <c r="E7" s="46">
        <f t="shared" si="13"/>
        <v>4350000</v>
      </c>
      <c r="F7" s="45">
        <f t="shared" si="14"/>
        <v>12832</v>
      </c>
      <c r="G7" s="45">
        <f t="shared" si="15"/>
        <v>10693</v>
      </c>
      <c r="H7" s="45">
        <f t="shared" si="16"/>
        <v>8911</v>
      </c>
      <c r="I7" s="45" t="e">
        <f>#REF!</f>
        <v>#REF!</v>
      </c>
      <c r="J7" s="45">
        <f t="shared" si="17"/>
        <v>0</v>
      </c>
      <c r="O7" s="47">
        <v>0</v>
      </c>
      <c r="P7" s="47">
        <f t="shared" si="18"/>
        <v>0</v>
      </c>
      <c r="Q7" s="47">
        <v>339</v>
      </c>
      <c r="R7" s="48">
        <v>4350000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420</v>
      </c>
      <c r="C16" s="45">
        <f>B16*1.2</f>
        <v>504</v>
      </c>
      <c r="D16" s="45">
        <f t="shared" ref="D16:D28" si="34">C16*1.2</f>
        <v>604.79999999999995</v>
      </c>
      <c r="E16" s="46">
        <f t="shared" ref="E16:E28" si="35">R16</f>
        <v>6728000</v>
      </c>
      <c r="F16" s="45">
        <f t="shared" ref="F16:F28" si="36">ROUND((E16/B16),0)</f>
        <v>16019</v>
      </c>
      <c r="G16" s="45">
        <f t="shared" ref="G16:G28" si="37">ROUND((E16/C16),0)</f>
        <v>13349</v>
      </c>
      <c r="H16" s="45">
        <f t="shared" ref="H16:H28" si="38">ROUND((E16/D16),0)</f>
        <v>11124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420</v>
      </c>
      <c r="R16" s="48">
        <v>6728000</v>
      </c>
    </row>
    <row r="17" spans="1:24" s="47" customFormat="1" x14ac:dyDescent="0.25">
      <c r="A17" s="45">
        <f t="shared" si="32"/>
        <v>0</v>
      </c>
      <c r="B17" s="45">
        <f t="shared" si="33"/>
        <v>420</v>
      </c>
      <c r="C17" s="45">
        <f t="shared" ref="C17:C28" si="41">B17*1.2</f>
        <v>504</v>
      </c>
      <c r="D17" s="45">
        <f t="shared" si="34"/>
        <v>604.79999999999995</v>
      </c>
      <c r="E17" s="46">
        <f t="shared" si="35"/>
        <v>6728000</v>
      </c>
      <c r="F17" s="45">
        <f t="shared" si="36"/>
        <v>16019</v>
      </c>
      <c r="G17" s="45">
        <f t="shared" si="37"/>
        <v>13349</v>
      </c>
      <c r="H17" s="45">
        <f t="shared" si="38"/>
        <v>11124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420</v>
      </c>
      <c r="R17" s="48">
        <v>6728000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12500</v>
      </c>
      <c r="X31" s="22"/>
    </row>
    <row r="32" spans="1:24" ht="15.75" x14ac:dyDescent="0.25">
      <c r="F32" s="7" t="s">
        <v>41</v>
      </c>
      <c r="G32" s="6">
        <v>31.53</v>
      </c>
      <c r="H32" s="6">
        <f>G32*10.764</f>
        <v>339.38891999999998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46.5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15:24" ht="15.75" x14ac:dyDescent="0.25">
      <c r="U37" s="17"/>
      <c r="V37" s="26"/>
      <c r="W37" s="27">
        <f>W36%</f>
        <v>0</v>
      </c>
      <c r="X37" s="27"/>
    </row>
    <row r="38" spans="1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12500</v>
      </c>
      <c r="X40" s="22"/>
    </row>
    <row r="41" spans="1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15000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38</v>
      </c>
      <c r="V44" s="30"/>
      <c r="W44" s="25">
        <v>339</v>
      </c>
      <c r="X44" s="24"/>
    </row>
    <row r="45" spans="1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5085000</v>
      </c>
      <c r="X45" s="33"/>
    </row>
    <row r="46" spans="15:24" ht="15.75" x14ac:dyDescent="0.25">
      <c r="S46" s="11"/>
      <c r="T46" s="10"/>
      <c r="U46" s="17" t="s">
        <v>25</v>
      </c>
      <c r="V46" s="23"/>
      <c r="W46" s="34">
        <f>W45*0.95</f>
        <v>4830750</v>
      </c>
      <c r="X46" s="35"/>
    </row>
    <row r="47" spans="15:24" ht="15.75" x14ac:dyDescent="0.25">
      <c r="S47" s="10"/>
      <c r="T47" s="10"/>
      <c r="U47" s="17" t="s">
        <v>26</v>
      </c>
      <c r="V47" s="23"/>
      <c r="W47" s="34">
        <f>W45*0.8</f>
        <v>4068000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847500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10593.75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U44"/>
  <sheetViews>
    <sheetView zoomScaleNormal="100" workbookViewId="0">
      <selection activeCell="V13" sqref="V13"/>
    </sheetView>
  </sheetViews>
  <sheetFormatPr defaultRowHeight="15" x14ac:dyDescent="0.25"/>
  <sheetData>
    <row r="11" spans="20:21" x14ac:dyDescent="0.25">
      <c r="T11">
        <v>27.523</v>
      </c>
      <c r="U11">
        <f>T11*10.764</f>
        <v>296.25757199999998</v>
      </c>
    </row>
    <row r="12" spans="20:21" x14ac:dyDescent="0.25">
      <c r="T12">
        <v>5.21</v>
      </c>
      <c r="U12">
        <f>T12*10.764</f>
        <v>56.080439999999996</v>
      </c>
    </row>
    <row r="13" spans="20:21" x14ac:dyDescent="0.25">
      <c r="U13">
        <f>SUM(U11:U12)</f>
        <v>352.33801199999999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6:U16"/>
  <sheetViews>
    <sheetView topLeftCell="A6" workbookViewId="0">
      <selection activeCell="U17" sqref="U17"/>
    </sheetView>
  </sheetViews>
  <sheetFormatPr defaultRowHeight="15" x14ac:dyDescent="0.25"/>
  <sheetData>
    <row r="16" spans="20:21" x14ac:dyDescent="0.25">
      <c r="T16">
        <v>31.53</v>
      </c>
      <c r="U16">
        <f>T16*10.764</f>
        <v>339.38891999999998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2"/>
  <sheetViews>
    <sheetView zoomScaleNormal="100" workbookViewId="0">
      <selection activeCell="T13" sqref="T13"/>
    </sheetView>
  </sheetViews>
  <sheetFormatPr defaultRowHeight="15" x14ac:dyDescent="0.25"/>
  <sheetData>
    <row r="2" spans="1:20" x14ac:dyDescent="0.25">
      <c r="A2" s="6"/>
    </row>
    <row r="12" spans="1:20" x14ac:dyDescent="0.25">
      <c r="S12">
        <v>31.53</v>
      </c>
      <c r="T12">
        <f>S12*10.764</f>
        <v>339.38891999999998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4" sqref="R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T20"/>
  <sheetViews>
    <sheetView topLeftCell="A7" zoomScaleNormal="100" workbookViewId="0">
      <selection activeCell="T20" sqref="T20"/>
    </sheetView>
  </sheetViews>
  <sheetFormatPr defaultRowHeight="15" x14ac:dyDescent="0.25"/>
  <sheetData>
    <row r="20" spans="19:20" x14ac:dyDescent="0.25">
      <c r="S20">
        <v>31.53</v>
      </c>
      <c r="T20">
        <f>S20*10.764</f>
        <v>339.38891999999998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R15" sqref="R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2024-12-10T05:35:10Z</dcterms:modified>
</cp:coreProperties>
</file>