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Kalyan\Sunita Kalu Chavan\"/>
    </mc:Choice>
  </mc:AlternateContent>
  <xr:revisionPtr revIDLastSave="0" documentId="13_ncr:1_{1F1872AE-FE60-4651-9ADA-5DB11E336A8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4" i="4" l="1"/>
  <c r="W2" i="4"/>
  <c r="V2" i="4"/>
  <c r="V3" i="4"/>
  <c r="W3" i="4" s="1"/>
  <c r="V4" i="4"/>
  <c r="I32" i="4"/>
  <c r="I39" i="4"/>
  <c r="D31" i="4"/>
  <c r="G36" i="4" l="1"/>
  <c r="G38" i="4"/>
  <c r="G40" i="4" s="1"/>
  <c r="H36" i="4"/>
  <c r="G31" i="4"/>
  <c r="G32" i="4" s="1"/>
  <c r="Q4" i="4"/>
  <c r="G29" i="4"/>
  <c r="H38" i="4" l="1"/>
  <c r="G39" i="4"/>
  <c r="C12" i="25"/>
  <c r="C5" i="25" l="1"/>
  <c r="C4" i="25"/>
  <c r="C3" i="25"/>
  <c r="P2" i="4"/>
  <c r="B2" i="4" s="1"/>
  <c r="C2" i="4" s="1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<sst xmlns="http://schemas.openxmlformats.org/spreadsheetml/2006/main" count="136" uniqueCount="88">
  <si>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</si>
  <si>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</si>
  <si>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</si>
  <si>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</si>
  <si>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</si>
  <si>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</si>
  <si>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</si>
  <si>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</si>
  <si>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</si>
  <si>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</si>
  <si>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</si>
  <si>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</si>
  <si>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</si>
  <si>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</si>
  <si>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</si>
  <si>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</si>
  <si>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</si>
  <si>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</si>
  <si>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</si>
  <si>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</si>
  <si>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</si>
  <si>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</si>
  <si>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</si>
  <si>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</si>
  <si>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</si>
  <si>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</si>
  <si>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</si>
  <si>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</si>
  <si>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</si>
  <si>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</si>
  <si>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</si>
  <si>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</si>
  <si>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</si>
  <si>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</si>
  <si>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</si>
  <si>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</si>
  <si>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</si>
  <si>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</si>
  <si>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</si>
  <si>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</si>
  <si>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</si>
  <si>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</si>
  <si>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</si>
  <si>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</si>
  <si>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</si>
  <si>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</si>
  <si>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</si>
  <si>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</si>
  <si>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</si>
  <si>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</si>
  <si>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</si>
  <si>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</si>
  <si>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</si>
  <si>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</si>
  <si>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</si>
  <si>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</si>
  <si>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</si>
  <si>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</si>
  <si>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</si>
  <si>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</si>
  <si>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</si>
  <si>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</si>
  <si>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</si>
  <si>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</si>
  <si>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</si>
  <si>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</si>
  <si>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</si>
  <si>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</si>
  <si>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</si>
  <si>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</si>
  <si>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</si>
  <si>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</si>
  <si>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</si>
  <si>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</si>
  <si>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</si>
  <si>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</si>
  <si>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</si>
  <si>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</si>
  <si>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</si>
  <si>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</si>
  <si>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</si>
  <si>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</si>
  <si>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</si>
  <si>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</si>
  <si>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08.11.2024</t>
  </si>
  <si>
    <t>IGR-02.09.24</t>
  </si>
  <si>
    <t>IGR-26.02.24</t>
  </si>
  <si>
    <t>IGR-20.12.22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</si>
</sst>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FDA79-F26C-4BC6-A88A-10E14CE81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07928-5175-416C-ADE3-5488DA61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519C8-ABE5-4234-9C71-7BF1BF85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E1C38-FFB0-413E-B409-A60E21737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E1667-FC0C-43BC-A160-1229FCF6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0" sqref="M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390</v>
      </c>
      <c r="D18" s="24"/>
    </row>
    <row r="19" spans="1:5" x14ac:dyDescent="0.25">
      <c r="A19" s="15" t="s">
        <v>73</v>
      </c>
      <c r="B19" s="6"/>
      <c r="C19" s="30">
        <f>C18*C16</f>
        <v>2925000</v>
      </c>
      <c r="D19" s="72"/>
      <c r="E19" s="65"/>
    </row>
    <row r="20" spans="1:5" x14ac:dyDescent="0.25">
      <c r="A20" s="15" t="s">
        <v>24</v>
      </c>
      <c r="C20" s="31">
        <f>C19*98%</f>
        <v>2866500</v>
      </c>
      <c r="D20" s="30"/>
      <c r="E20" s="65"/>
    </row>
    <row r="21" spans="1:5" x14ac:dyDescent="0.25">
      <c r="A21" s="15" t="s">
        <v>25</v>
      </c>
      <c r="C21" s="31">
        <f>C19*80%</f>
        <v>2340000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975000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6093.75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tabSelected="1" workbookViewId="0">
      <selection activeCell="F5" activeCellId="2" sqref="F2:S2 F4:S4 F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8" bestFit="1" customWidth="1"/>
    <col min="22" max="22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390</v>
      </c>
      <c r="C2" s="4">
        <f t="shared" ref="C2:C16" si="1">B2*1.2</f>
        <v>468</v>
      </c>
      <c r="D2" s="4">
        <f t="shared" ref="D2:D16" si="2">C2*1.2</f>
        <v>561.6</v>
      </c>
      <c r="E2" s="5">
        <f t="shared" ref="E2:E16" si="3">R2</f>
        <v>2650000</v>
      </c>
      <c r="F2" s="74">
        <f t="shared" ref="F2:F15" si="4">ROUND((E2/B2),0)</f>
        <v>6795</v>
      </c>
      <c r="G2" s="74">
        <f t="shared" ref="G2:G15" si="5">ROUND((E2/C2),0)</f>
        <v>5662</v>
      </c>
      <c r="H2" s="74">
        <f t="shared" ref="H2:H15" si="6">ROUND((E2/D2),0)</f>
        <v>4719</v>
      </c>
      <c r="I2" s="74">
        <f t="shared" ref="I2:I15" si="7">T2</f>
        <v>0</v>
      </c>
      <c r="J2" s="74">
        <f t="shared" ref="J2:J15" si="8">U2</f>
        <v>185500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390</v>
      </c>
      <c r="R2" s="75">
        <v>2650000</v>
      </c>
      <c r="S2" s="75" t="s">
        <v>85</v>
      </c>
      <c r="U2">
        <v>185500</v>
      </c>
      <c r="V2" s="2">
        <f>R2+U2</f>
        <v>2835500</v>
      </c>
      <c r="W2">
        <f>V2/Q2</f>
        <v>7270.5128205128203</v>
      </c>
    </row>
    <row r="3" spans="1:23" x14ac:dyDescent="0.25">
      <c r="A3" s="4">
        <v>2</v>
      </c>
      <c r="B3" s="4">
        <f t="shared" si="0"/>
        <v>390</v>
      </c>
      <c r="C3" s="4">
        <f t="shared" si="1"/>
        <v>468</v>
      </c>
      <c r="D3" s="4">
        <f t="shared" si="2"/>
        <v>561.6</v>
      </c>
      <c r="E3" s="5">
        <f t="shared" si="3"/>
        <v>2650000</v>
      </c>
      <c r="F3" s="4">
        <f t="shared" si="4"/>
        <v>6795</v>
      </c>
      <c r="G3" s="4">
        <f t="shared" si="5"/>
        <v>5662</v>
      </c>
      <c r="H3" s="4">
        <f t="shared" si="6"/>
        <v>4719</v>
      </c>
      <c r="I3" s="4">
        <f t="shared" si="7"/>
        <v>0</v>
      </c>
      <c r="J3" s="4">
        <f t="shared" si="8"/>
        <v>185500</v>
      </c>
      <c r="O3">
        <v>0</v>
      </c>
      <c r="P3">
        <f t="shared" si="9"/>
        <v>0</v>
      </c>
      <c r="Q3">
        <v>390</v>
      </c>
      <c r="R3" s="2">
        <v>2650000</v>
      </c>
      <c r="S3" s="2" t="s">
        <v>86</v>
      </c>
      <c r="U3">
        <v>185500</v>
      </c>
      <c r="V3">
        <f t="shared" ref="V2:V3" si="10">U3/Q3</f>
        <v>475.64102564102564</v>
      </c>
      <c r="W3">
        <f>V3/Q3</f>
        <v>1.2195923734385272</v>
      </c>
    </row>
    <row r="4" spans="1:23" x14ac:dyDescent="0.25">
      <c r="A4" s="4">
        <v>3</v>
      </c>
      <c r="B4" s="4">
        <f t="shared" si="0"/>
        <v>379.43099999999998</v>
      </c>
      <c r="C4" s="4">
        <f t="shared" si="1"/>
        <v>455.31719999999996</v>
      </c>
      <c r="D4" s="4">
        <f t="shared" si="2"/>
        <v>546.38063999999997</v>
      </c>
      <c r="E4" s="5">
        <f t="shared" si="3"/>
        <v>2621000</v>
      </c>
      <c r="F4" s="74">
        <f t="shared" si="4"/>
        <v>6908</v>
      </c>
      <c r="G4" s="74">
        <f t="shared" si="5"/>
        <v>5756</v>
      </c>
      <c r="H4" s="74">
        <f t="shared" si="6"/>
        <v>4797</v>
      </c>
      <c r="I4" s="74">
        <f t="shared" si="7"/>
        <v>0</v>
      </c>
      <c r="J4" s="74">
        <f t="shared" si="8"/>
        <v>2804000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35.25*10.764</f>
        <v>379.43099999999998</v>
      </c>
      <c r="R4" s="75">
        <v>2621000</v>
      </c>
      <c r="S4" s="75" t="s">
        <v>87</v>
      </c>
      <c r="U4">
        <v>2804000</v>
      </c>
      <c r="V4">
        <f>U4/Q4</f>
        <v>7390.012940429222</v>
      </c>
      <c r="W4">
        <f>V4/Q4</f>
        <v>19.476566069797201</v>
      </c>
    </row>
    <row r="5" spans="1:23" x14ac:dyDescent="0.25">
      <c r="A5" s="4">
        <v>4</v>
      </c>
      <c r="B5" s="4">
        <f t="shared" si="0"/>
        <v>411</v>
      </c>
      <c r="C5" s="4">
        <f t="shared" si="1"/>
        <v>493.2</v>
      </c>
      <c r="D5" s="4">
        <f t="shared" si="2"/>
        <v>591.83999999999992</v>
      </c>
      <c r="E5" s="5">
        <f t="shared" si="3"/>
        <v>3640000</v>
      </c>
      <c r="F5" s="74">
        <f t="shared" si="4"/>
        <v>8856</v>
      </c>
      <c r="G5" s="74">
        <f t="shared" si="5"/>
        <v>7380</v>
      </c>
      <c r="H5" s="74">
        <f t="shared" si="6"/>
        <v>6150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411</v>
      </c>
      <c r="R5" s="75">
        <v>3640000</v>
      </c>
      <c r="S5" s="2"/>
    </row>
    <row r="6" spans="1:23" x14ac:dyDescent="0.25">
      <c r="A6" s="4">
        <v>5</v>
      </c>
      <c r="B6" s="4">
        <f t="shared" si="0"/>
        <v>411</v>
      </c>
      <c r="C6" s="4">
        <f t="shared" si="1"/>
        <v>493.2</v>
      </c>
      <c r="D6" s="4">
        <f t="shared" si="2"/>
        <v>591.83999999999992</v>
      </c>
      <c r="E6" s="5">
        <f t="shared" si="3"/>
        <v>3082000</v>
      </c>
      <c r="F6" s="74">
        <f t="shared" si="4"/>
        <v>7499</v>
      </c>
      <c r="G6" s="74">
        <f t="shared" si="5"/>
        <v>6249</v>
      </c>
      <c r="H6" s="74">
        <f t="shared" si="6"/>
        <v>5207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411</v>
      </c>
      <c r="R6" s="75">
        <v>3082000</v>
      </c>
      <c r="S6" s="2"/>
    </row>
    <row r="7" spans="1:23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1">P7/1.2</f>
        <v>0</v>
      </c>
      <c r="R7" s="2">
        <v>0</v>
      </c>
      <c r="S7" s="2"/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390</v>
      </c>
    </row>
    <row r="29" spans="1:19" s="10" customFormat="1" x14ac:dyDescent="0.25">
      <c r="C29" s="67" t="s">
        <v>1</v>
      </c>
      <c r="D29" s="67">
        <v>2675000</v>
      </c>
      <c r="F29" s="52" t="s">
        <v>71</v>
      </c>
      <c r="G29" s="52">
        <f>G28*1.1</f>
        <v>429.00000000000006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7000</v>
      </c>
    </row>
    <row r="31" spans="1:19" s="10" customFormat="1" x14ac:dyDescent="0.25">
      <c r="C31" s="70"/>
      <c r="D31" s="70">
        <f>D29*0.9</f>
        <v>2407500</v>
      </c>
      <c r="F31" s="70" t="s">
        <v>73</v>
      </c>
      <c r="G31" s="70">
        <f>G28*G30</f>
        <v>2730000</v>
      </c>
      <c r="H31" s="10">
        <f>G31/D29</f>
        <v>1.0205607476635514</v>
      </c>
      <c r="I31" s="10">
        <v>2675000</v>
      </c>
    </row>
    <row r="32" spans="1:19" s="10" customFormat="1" x14ac:dyDescent="0.25">
      <c r="C32" s="70"/>
      <c r="D32" s="70"/>
      <c r="F32" s="70" t="s">
        <v>24</v>
      </c>
      <c r="G32" s="70">
        <f>G31*98%</f>
        <v>2675400</v>
      </c>
      <c r="I32" s="10">
        <f>I31/G28</f>
        <v>6858.9743589743593</v>
      </c>
    </row>
    <row r="33" spans="3:9" s="10" customFormat="1" x14ac:dyDescent="0.25">
      <c r="C33" s="70"/>
      <c r="D33" s="70"/>
      <c r="F33" s="70" t="s">
        <v>25</v>
      </c>
      <c r="G33" s="70">
        <f>G31*80%</f>
        <v>2184000</v>
      </c>
    </row>
    <row r="34" spans="3:9" s="10" customFormat="1" x14ac:dyDescent="0.25">
      <c r="C34" s="70"/>
      <c r="D34" s="70"/>
    </row>
    <row r="35" spans="3:9" s="10" customFormat="1" x14ac:dyDescent="0.25">
      <c r="C35" s="70"/>
      <c r="D35" s="70"/>
      <c r="F35" s="52" t="s">
        <v>83</v>
      </c>
      <c r="G35" s="52">
        <v>525</v>
      </c>
    </row>
    <row r="36" spans="3:9" s="10" customFormat="1" x14ac:dyDescent="0.25">
      <c r="F36" s="52" t="s">
        <v>71</v>
      </c>
      <c r="G36" s="52">
        <f>G35*1.1</f>
        <v>577.5</v>
      </c>
      <c r="H36" s="10">
        <f>G36/G35</f>
        <v>1.1000000000000001</v>
      </c>
    </row>
    <row r="37" spans="3:9" s="10" customFormat="1" x14ac:dyDescent="0.25">
      <c r="F37" s="52" t="s">
        <v>72</v>
      </c>
      <c r="G37" s="52">
        <v>7500</v>
      </c>
    </row>
    <row r="38" spans="3:9" s="10" customFormat="1" x14ac:dyDescent="0.25">
      <c r="F38" s="70" t="s">
        <v>73</v>
      </c>
      <c r="G38" s="70">
        <f>G35*G37</f>
        <v>3937500</v>
      </c>
      <c r="H38" s="10" t="e">
        <f>G38/D36</f>
        <v>#DIV/0!</v>
      </c>
      <c r="I38" s="10">
        <v>2730000</v>
      </c>
    </row>
    <row r="39" spans="3:9" s="10" customFormat="1" x14ac:dyDescent="0.25">
      <c r="F39" s="70" t="s">
        <v>24</v>
      </c>
      <c r="G39" s="70">
        <f>G38*98%</f>
        <v>3858750</v>
      </c>
      <c r="I39" s="10">
        <f>I38/G35</f>
        <v>5200</v>
      </c>
    </row>
    <row r="40" spans="3:9" s="10" customFormat="1" x14ac:dyDescent="0.25">
      <c r="F40" s="70" t="s">
        <v>25</v>
      </c>
      <c r="G40" s="70">
        <f>G38*80%</f>
        <v>3150000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2024-12-10T08:54:47Z</dcterms:modified>
</cp:coreProperties>
</file>