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Diamond Branch (BKC)\Darshan Rameshbhai Salia\Shilpa Darshan Saliya\"/>
    </mc:Choice>
  </mc:AlternateContent>
  <xr:revisionPtr revIDLastSave="0" documentId="13_ncr:1_{5BF7A43F-4465-4226-93D6-2DBEA2345CF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0" i="4" l="1"/>
  <c r="U28" i="4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27" i="4"/>
  <c r="Q25" i="4" l="1"/>
  <c r="I21" i="4"/>
  <c r="J19" i="4" l="1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<sst xmlns="http://schemas.openxmlformats.org/spreadsheetml/2006/main" count="31" uniqueCount="28">
  <si>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</si>
  <si>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</si>
  <si>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</si>
  <si>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</si>
  <si>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</si>
  <si>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</si>
  <si>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</si>
  <si>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</si>
  <si>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</si>
  <si>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</si>
  <si>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</si>
  <si>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</si>
  <si>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</si>
  <si>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Residential Flat No. 301, 3rd Floor, OMOROSE , Village - Pal, Surat, </t>
  </si>
  <si>
    <t>bua</t>
  </si>
  <si>
    <t>Building Use Permission - 2017</t>
  </si>
  <si>
    <t>north - Open margine and Bldg. No. B</t>
  </si>
  <si>
    <t>East - Open margin and COP / Jaher Road</t>
  </si>
  <si>
    <t>west = Open margin and boundary</t>
  </si>
  <si>
    <t>south  - Opern margin and Jaher Road</t>
  </si>
  <si>
    <t>ls - 2 to 2.50 cr.</t>
  </si>
  <si>
    <t>Plan - Pg no. 3</t>
  </si>
  <si>
    <t>mca</t>
  </si>
  <si>
    <t>6000 on sbua - 50% laoding</t>
  </si>
  <si>
    <t>incluidng interiro</t>
  </si>
  <si>
    <t>rate on bua</t>
  </si>
  <si>
    <t xml:space="preserve">Ready Reckoner Calculation </t>
  </si>
  <si>
    <t>Rate increased by 5% for every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</si>
</sst>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525139</xdr:colOff>
      <xdr:row>47</xdr:row>
      <xdr:rowOff>153607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A4348E-33AB-4A42-AFF4-DDC6959DF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59539" cy="8649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48823</xdr:colOff>
      <xdr:row>51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F5B46C-2840-449B-8D0E-E4C0A4B1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583223" cy="8640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439402</xdr:colOff>
      <xdr:row>46</xdr:row>
      <xdr:rowOff>58354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F9E159-9B99-4258-A9F3-A10F7AB38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73802" cy="8630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420350</xdr:colOff>
      <xdr:row>48</xdr:row>
      <xdr:rowOff>29782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5973DD-DE61-49FE-8029-FF5960F02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54750" cy="8649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topLeftCell="A10" zoomScaleNormal="100" workbookViewId="0">
      <selection activeCell="R36" sqref="R3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5.4257812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1969</v>
      </c>
      <c r="C2" s="4">
        <f>B2*1.2</f>
        <v>2362.7999999999997</v>
      </c>
      <c r="D2" s="4">
        <f t="shared" ref="D2:D13" si="2">C2*1.2</f>
        <v>2835.3599999999997</v>
      </c>
      <c r="E2" s="5">
        <f t="shared" ref="E2:E13" si="3">R2</f>
        <v>25100000</v>
      </c>
      <c r="F2" s="15">
        <f t="shared" ref="F2:F13" si="4">ROUND((E2/B2),0)</f>
        <v>12748</v>
      </c>
      <c r="G2" s="10">
        <f t="shared" ref="G2:G13" si="5">ROUND((E2/C2),0)</f>
        <v>10623</v>
      </c>
      <c r="H2" s="10">
        <f t="shared" ref="H2:H13" si="6">ROUND((E2/D2),0)</f>
        <v>8852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1969</v>
      </c>
      <c r="R2" s="2">
        <v>25100000</v>
      </c>
      <c r="S2" s="8"/>
      <c r="T2" s="8"/>
    </row>
    <row r="3" spans="1:20" x14ac:dyDescent="0.25">
      <c r="A3" s="4">
        <f t="shared" si="0"/>
        <v>0</v>
      </c>
      <c r="B3" s="4">
        <f t="shared" si="1"/>
        <v>2023</v>
      </c>
      <c r="C3" s="4">
        <f t="shared" ref="C3:C15" si="9">B3*1.2</f>
        <v>2427.6</v>
      </c>
      <c r="D3" s="4">
        <f t="shared" si="2"/>
        <v>2913.12</v>
      </c>
      <c r="E3" s="5">
        <f t="shared" si="3"/>
        <v>12600000</v>
      </c>
      <c r="F3" s="10">
        <f t="shared" si="4"/>
        <v>6228</v>
      </c>
      <c r="G3" s="10">
        <f t="shared" si="5"/>
        <v>5190</v>
      </c>
      <c r="H3" s="10">
        <f t="shared" si="6"/>
        <v>4325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2023</v>
      </c>
      <c r="R3" s="2">
        <v>12600000</v>
      </c>
      <c r="S3" s="8"/>
      <c r="T3" s="8"/>
    </row>
    <row r="4" spans="1:20" x14ac:dyDescent="0.25">
      <c r="A4" s="4">
        <f t="shared" si="0"/>
        <v>0</v>
      </c>
      <c r="B4" s="4">
        <f t="shared" si="1"/>
        <v>1350</v>
      </c>
      <c r="C4" s="4">
        <f t="shared" si="9"/>
        <v>1620</v>
      </c>
      <c r="D4" s="4">
        <f t="shared" si="2"/>
        <v>1944</v>
      </c>
      <c r="E4" s="5">
        <f t="shared" si="3"/>
        <v>17500000</v>
      </c>
      <c r="F4" s="15">
        <f t="shared" si="4"/>
        <v>12963</v>
      </c>
      <c r="G4" s="10">
        <f t="shared" si="5"/>
        <v>10802</v>
      </c>
      <c r="H4" s="10">
        <f t="shared" si="6"/>
        <v>9002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1350</v>
      </c>
      <c r="R4" s="2">
        <v>17500000</v>
      </c>
      <c r="S4" s="8"/>
      <c r="T4" s="8"/>
    </row>
    <row r="5" spans="1:20" x14ac:dyDescent="0.25">
      <c r="A5" s="4">
        <f t="shared" si="0"/>
        <v>0</v>
      </c>
      <c r="B5" s="4">
        <f t="shared" si="1"/>
        <v>1950</v>
      </c>
      <c r="C5" s="4">
        <f t="shared" si="9"/>
        <v>2340</v>
      </c>
      <c r="D5" s="4">
        <f t="shared" si="2"/>
        <v>2808</v>
      </c>
      <c r="E5" s="5">
        <f t="shared" si="3"/>
        <v>17000000</v>
      </c>
      <c r="F5" s="10">
        <f t="shared" si="4"/>
        <v>8718</v>
      </c>
      <c r="G5" s="10">
        <f t="shared" si="5"/>
        <v>7265</v>
      </c>
      <c r="H5" s="10">
        <f t="shared" si="6"/>
        <v>6054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1950</v>
      </c>
      <c r="R5" s="2">
        <v>17000000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12" si="10">P6/1.2</f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8" spans="7:24" x14ac:dyDescent="0.25">
      <c r="H18" t="s">
        <v>22</v>
      </c>
      <c r="I18" s="16">
        <v>1958</v>
      </c>
    </row>
    <row r="19" spans="7:24" x14ac:dyDescent="0.25">
      <c r="H19" t="s">
        <v>14</v>
      </c>
      <c r="I19" s="16">
        <v>2083</v>
      </c>
      <c r="J19">
        <f>I19/I18</f>
        <v>1.0638406537282943</v>
      </c>
    </row>
    <row r="20" spans="7:24" x14ac:dyDescent="0.25">
      <c r="H20" t="s">
        <v>25</v>
      </c>
      <c r="I20" s="16">
        <v>9700</v>
      </c>
      <c r="J20" t="s">
        <v>24</v>
      </c>
    </row>
    <row r="21" spans="7:24" x14ac:dyDescent="0.25">
      <c r="I21" s="16">
        <f>I20*I19</f>
        <v>20205100</v>
      </c>
    </row>
    <row r="22" spans="7:24" x14ac:dyDescent="0.25">
      <c r="G22" s="6"/>
      <c r="H22" s="6"/>
    </row>
    <row r="23" spans="7:24" x14ac:dyDescent="0.25">
      <c r="G23" t="s">
        <v>20</v>
      </c>
      <c r="I23" t="s">
        <v>15</v>
      </c>
      <c r="O23" t="s">
        <v>21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>
        <f>6000*1.5</f>
        <v>9000</v>
      </c>
      <c r="R25" s="14"/>
      <c r="T25" s="14"/>
      <c r="U25" s="14" t="s">
        <v>26</v>
      </c>
      <c r="V25" s="11"/>
      <c r="W25" s="11" t="s">
        <v>27</v>
      </c>
      <c r="X25" s="11"/>
    </row>
    <row r="26" spans="7:24" x14ac:dyDescent="0.25">
      <c r="H26" t="s">
        <v>16</v>
      </c>
      <c r="P26" s="11"/>
      <c r="Q26" s="11"/>
      <c r="R26" s="11"/>
      <c r="T26" s="11">
        <v>2011</v>
      </c>
      <c r="U26" s="11">
        <v>1765</v>
      </c>
      <c r="V26" s="11"/>
      <c r="W26" s="11"/>
      <c r="X26" s="11"/>
    </row>
    <row r="27" spans="7:24" x14ac:dyDescent="0.25">
      <c r="H27" t="s">
        <v>19</v>
      </c>
      <c r="P27" s="11"/>
      <c r="Q27" s="11" t="s">
        <v>23</v>
      </c>
      <c r="R27" s="11"/>
      <c r="T27" s="11">
        <v>2012</v>
      </c>
      <c r="U27" s="11">
        <f>ROUND(U26*1.05,0)</f>
        <v>1853</v>
      </c>
      <c r="V27" s="11"/>
      <c r="W27" s="11"/>
      <c r="X27" s="11"/>
    </row>
    <row r="28" spans="7:24" x14ac:dyDescent="0.25">
      <c r="H28" t="s">
        <v>17</v>
      </c>
      <c r="P28" s="11"/>
      <c r="Q28" s="11"/>
      <c r="R28" s="12"/>
      <c r="T28" s="12">
        <v>2013</v>
      </c>
      <c r="U28" s="11">
        <f t="shared" ref="U28:U40" si="21">ROUND(U27*1.05,0)</f>
        <v>1946</v>
      </c>
      <c r="V28" s="11"/>
      <c r="W28" s="11"/>
      <c r="X28" s="11"/>
    </row>
    <row r="29" spans="7:24" x14ac:dyDescent="0.25">
      <c r="H29" t="s">
        <v>18</v>
      </c>
      <c r="P29" s="11"/>
      <c r="Q29" s="11"/>
      <c r="R29" s="11"/>
      <c r="T29" s="11">
        <v>2014</v>
      </c>
      <c r="U29" s="11">
        <f t="shared" si="21"/>
        <v>2043</v>
      </c>
      <c r="V29" s="11"/>
      <c r="W29" s="11"/>
      <c r="X29" s="11"/>
    </row>
    <row r="30" spans="7:24" x14ac:dyDescent="0.25">
      <c r="P30" s="11"/>
      <c r="Q30" s="11"/>
      <c r="R30" s="11"/>
      <c r="T30" s="11">
        <v>2015</v>
      </c>
      <c r="U30" s="11">
        <f t="shared" si="21"/>
        <v>2145</v>
      </c>
      <c r="V30" s="11"/>
      <c r="W30" s="11"/>
      <c r="X30" s="11"/>
    </row>
    <row r="31" spans="7:24" x14ac:dyDescent="0.25">
      <c r="P31" s="11"/>
      <c r="Q31" s="11"/>
      <c r="R31" s="11"/>
      <c r="T31" s="12">
        <v>2016</v>
      </c>
      <c r="U31" s="11">
        <f t="shared" si="21"/>
        <v>2252</v>
      </c>
      <c r="V31" s="11"/>
      <c r="W31" s="11"/>
      <c r="X31" s="11"/>
    </row>
    <row r="32" spans="7:24" x14ac:dyDescent="0.25">
      <c r="P32" s="11"/>
      <c r="Q32" s="11"/>
      <c r="R32" s="11"/>
      <c r="S32" s="6"/>
      <c r="T32" s="11">
        <v>2017</v>
      </c>
      <c r="U32" s="11">
        <f t="shared" si="21"/>
        <v>2365</v>
      </c>
      <c r="V32" s="11"/>
      <c r="W32" s="11"/>
      <c r="X32" s="11"/>
    </row>
    <row r="33" spans="16:24" x14ac:dyDescent="0.25">
      <c r="P33" s="11"/>
      <c r="Q33" s="11"/>
      <c r="R33" s="11"/>
      <c r="S33" s="6"/>
      <c r="T33" s="11">
        <v>2018</v>
      </c>
      <c r="U33" s="11">
        <f t="shared" si="21"/>
        <v>2483</v>
      </c>
      <c r="V33" s="11"/>
      <c r="W33" s="11"/>
      <c r="X33" s="11"/>
    </row>
    <row r="34" spans="16:24" x14ac:dyDescent="0.25">
      <c r="Q34" s="11"/>
      <c r="R34" s="11"/>
      <c r="T34" s="12">
        <v>2019</v>
      </c>
      <c r="U34" s="11">
        <f t="shared" si="21"/>
        <v>2607</v>
      </c>
    </row>
    <row r="35" spans="16:24" x14ac:dyDescent="0.25">
      <c r="Q35" s="11"/>
      <c r="R35" s="11"/>
      <c r="T35" s="11">
        <v>2020</v>
      </c>
      <c r="U35" s="11">
        <f t="shared" si="21"/>
        <v>2737</v>
      </c>
    </row>
    <row r="36" spans="16:24" x14ac:dyDescent="0.25">
      <c r="P36" s="11"/>
      <c r="Q36" s="11"/>
      <c r="R36" s="11"/>
      <c r="S36" s="6"/>
      <c r="T36" s="11">
        <v>2021</v>
      </c>
      <c r="U36" s="11">
        <f t="shared" si="21"/>
        <v>2874</v>
      </c>
    </row>
    <row r="37" spans="16:24" x14ac:dyDescent="0.25">
      <c r="T37" s="12">
        <v>2022</v>
      </c>
      <c r="U37" s="11">
        <f t="shared" si="21"/>
        <v>3018</v>
      </c>
    </row>
    <row r="38" spans="16:24" x14ac:dyDescent="0.25">
      <c r="T38" s="11">
        <v>2023</v>
      </c>
      <c r="U38" s="11">
        <f t="shared" si="21"/>
        <v>3169</v>
      </c>
    </row>
    <row r="39" spans="16:24" x14ac:dyDescent="0.25">
      <c r="T39" s="11">
        <v>2024</v>
      </c>
      <c r="U39" s="11">
        <f t="shared" si="21"/>
        <v>3327</v>
      </c>
    </row>
    <row r="40" spans="16:24" x14ac:dyDescent="0.25">
      <c r="T40" s="12">
        <v>2025</v>
      </c>
      <c r="U40" s="11">
        <f t="shared" si="21"/>
        <v>3493</v>
      </c>
      <c r="V40">
        <f>U40*10.764</f>
        <v>37598.651999999995</v>
      </c>
    </row>
    <row r="41" spans="16:24" x14ac:dyDescent="0.25">
      <c r="T41" s="11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2025-03-12T12:44:20Z</dcterms:modified>
</cp:coreProperties>
</file>