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luation Work\Land &amp; Building Folder\Shri Hari Chemicals\Plot No. A13\"/>
    </mc:Choice>
  </mc:AlternateContent>
  <xr:revisionPtr revIDLastSave="0" documentId="13_ncr:1_{AE643D00-E8CF-414E-A353-82E0618CF0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ation VCIPL" sheetId="4" r:id="rId1"/>
    <sheet name="Sheet2" sheetId="6" r:id="rId2"/>
    <sheet name="Sheet1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4" l="1"/>
  <c r="C5" i="6" l="1"/>
  <c r="B2" i="4" s="1"/>
  <c r="H9" i="4" l="1"/>
  <c r="N9" i="4"/>
  <c r="I9" i="4" l="1"/>
  <c r="J9" i="4" s="1"/>
  <c r="K9" i="4" s="1"/>
  <c r="M9" i="4" s="1"/>
  <c r="L9" i="4" l="1"/>
  <c r="B4" i="4"/>
  <c r="N10" i="4"/>
  <c r="B30" i="4" s="1"/>
  <c r="M10" i="4" l="1"/>
  <c r="B15" i="4"/>
  <c r="B25" i="4" s="1"/>
  <c r="C4" i="4"/>
  <c r="B23" i="4"/>
  <c r="B26" i="4" l="1"/>
  <c r="B31" i="4" l="1"/>
  <c r="L10" i="4"/>
  <c r="B24" i="4" l="1"/>
  <c r="B27" i="4" s="1"/>
  <c r="B28" i="4" s="1"/>
  <c r="B29" i="4" l="1"/>
</calcChain>
</file>

<file path=xl/sharedStrings.xml><?xml version="1.0" encoding="utf-8"?>
<sst xmlns="http://schemas.openxmlformats.org/spreadsheetml/2006/main" count="51" uniqueCount="41">
  <si>
    <t>Valuation Year</t>
  </si>
  <si>
    <t>Total Life of Structure</t>
  </si>
  <si>
    <t>% of the depreciation rate to be deducted</t>
  </si>
  <si>
    <t>% Value</t>
  </si>
  <si>
    <t>Rate</t>
  </si>
  <si>
    <t>Value</t>
  </si>
  <si>
    <t>Realisable Value</t>
  </si>
  <si>
    <t>Distress Value</t>
  </si>
  <si>
    <t>land area</t>
  </si>
  <si>
    <t>Land Development</t>
  </si>
  <si>
    <t>Land Value</t>
  </si>
  <si>
    <t>Structure Value</t>
  </si>
  <si>
    <t>Land Development Value</t>
  </si>
  <si>
    <t>Final Depreciated Rate to be considered</t>
  </si>
  <si>
    <t>Final Depreciated Value to be considered</t>
  </si>
  <si>
    <t xml:space="preserve"> Value</t>
  </si>
  <si>
    <t>Estimated Replacement Rate</t>
  </si>
  <si>
    <t>Age Of Build. In Years</t>
  </si>
  <si>
    <t>Balance Life of Structures in Years</t>
  </si>
  <si>
    <t>Depreciation</t>
  </si>
  <si>
    <t>Estimated Replacement Cost / Insurable Value</t>
  </si>
  <si>
    <r>
      <t>(</t>
    </r>
    <r>
      <rPr>
        <b/>
        <sz val="11"/>
        <rFont val="Rupee Foradian"/>
        <family val="2"/>
      </rPr>
      <t>`</t>
    </r>
    <r>
      <rPr>
        <b/>
        <sz val="11"/>
        <rFont val="Calibri"/>
        <family val="2"/>
      </rPr>
      <t>)</t>
    </r>
  </si>
  <si>
    <t>Total</t>
  </si>
  <si>
    <t>Interior and other Development</t>
  </si>
  <si>
    <t>Built up area</t>
  </si>
  <si>
    <t>Interior and Other Development</t>
  </si>
  <si>
    <t>Insurable Value</t>
  </si>
  <si>
    <t>Guideline Value</t>
  </si>
  <si>
    <t>(Sq. M.)</t>
  </si>
  <si>
    <t xml:space="preserve">Built Up Area </t>
  </si>
  <si>
    <t>Total Fair Market Value</t>
  </si>
  <si>
    <t xml:space="preserve"> </t>
  </si>
  <si>
    <t>Ground Floor</t>
  </si>
  <si>
    <t>RR Rate of 2024</t>
  </si>
  <si>
    <t>Year of Const.</t>
  </si>
  <si>
    <t>Particulars</t>
  </si>
  <si>
    <t>Sr.</t>
  </si>
  <si>
    <t>Plot No.</t>
  </si>
  <si>
    <t>Plot Area in Sq. M.</t>
  </si>
  <si>
    <t>Plot No. 15 / 1 &amp; 2</t>
  </si>
  <si>
    <t>Plot No.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</si>
</sst>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0"/>
      <name val="Arial Narrow"/>
      <family val="2"/>
    </font>
    <font>
      <b/>
      <sz val="11"/>
      <name val="Calibri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8"/>
      <name val="Calibri"/>
      <family val="2"/>
      <scheme val="minor"/>
    </font>
    <font>
      <b/>
      <sz val="11"/>
      <name val="Rupee Foradian"/>
      <family val="2"/>
    </font>
    <font>
      <sz val="11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top" wrapText="1" shrinkToFit="1"/>
    </xf>
    <xf numFmtId="0" fontId="3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top"/>
    </xf>
    <xf numFmtId="4" fontId="1" fillId="0" borderId="0" xfId="0" applyNumberFormat="1" applyFont="1"/>
    <xf numFmtId="4" fontId="3" fillId="0" borderId="0" xfId="0" applyNumberFormat="1" applyFont="1"/>
    <xf numFmtId="4" fontId="8" fillId="0" borderId="0" xfId="0" applyNumberFormat="1" applyFont="1"/>
    <xf numFmtId="0" fontId="8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7" fillId="0" borderId="1" xfId="0" applyNumberFormat="1" applyFont="1" applyBorder="1"/>
    <xf numFmtId="2" fontId="3" fillId="0" borderId="0" xfId="0" applyNumberFormat="1" applyFont="1"/>
    <xf numFmtId="0" fontId="1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1" fillId="0" borderId="0" xfId="0" applyNumberFormat="1" applyFont="1"/>
    <xf numFmtId="43" fontId="3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1" xfId="1" applyNumberFormat="1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/>
    </xf>
    <xf numFmtId="4" fontId="7" fillId="0" borderId="0" xfId="0" applyNumberFormat="1" applyFont="1" applyAlignment="1">
      <alignment vertical="top"/>
    </xf>
    <xf numFmtId="0" fontId="4" fillId="0" borderId="0" xfId="0" applyFont="1" applyAlignment="1">
      <alignment horizontal="center" vertical="top" wrapText="1" shrinkToFi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0" xfId="0" applyFont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3" fillId="0" borderId="0" xfId="0" applyFont="1" applyAlignment="1">
      <alignment horizontal="righ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" fontId="7" fillId="0" borderId="0" xfId="0" applyNumberFormat="1" applyFont="1"/>
    <xf numFmtId="0" fontId="4" fillId="0" borderId="1" xfId="0" applyFont="1" applyBorder="1" applyAlignment="1">
      <alignment horizontal="center" vertical="top" wrapText="1" shrinkToFit="1"/>
    </xf>
    <xf numFmtId="0" fontId="3" fillId="0" borderId="0" xfId="0" applyFont="1" applyAlignment="1">
      <alignment horizontal="right" vertical="top" wrapText="1"/>
    </xf>
    <xf numFmtId="43" fontId="1" fillId="0" borderId="0" xfId="1" applyFont="1"/>
    <xf numFmtId="43" fontId="7" fillId="0" borderId="1" xfId="1" applyFont="1" applyBorder="1"/>
    <xf numFmtId="43" fontId="7" fillId="0" borderId="1" xfId="1" applyFont="1" applyBorder="1" applyAlignment="1">
      <alignment vertical="top"/>
    </xf>
    <xf numFmtId="43" fontId="7" fillId="0" borderId="0" xfId="1" applyFont="1" applyBorder="1"/>
    <xf numFmtId="43" fontId="4" fillId="0" borderId="1" xfId="1" applyFont="1" applyBorder="1" applyAlignment="1">
      <alignment horizontal="center" vertical="top" wrapText="1" shrinkToFit="1"/>
    </xf>
    <xf numFmtId="43" fontId="1" fillId="0" borderId="0" xfId="1" applyFont="1" applyAlignment="1">
      <alignment vertical="top" wrapText="1"/>
    </xf>
    <xf numFmtId="43" fontId="3" fillId="0" borderId="0" xfId="1" applyFont="1"/>
    <xf numFmtId="43" fontId="10" fillId="0" borderId="1" xfId="1" applyFont="1" applyBorder="1"/>
    <xf numFmtId="43" fontId="1" fillId="0" borderId="0" xfId="1" applyFont="1" applyAlignment="1">
      <alignment wrapText="1"/>
    </xf>
    <xf numFmtId="43" fontId="7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right" vertical="center"/>
    </xf>
    <xf numFmtId="43" fontId="10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horizontal="right" vertical="center"/>
    </xf>
    <xf numFmtId="43" fontId="6" fillId="0" borderId="1" xfId="1" applyFont="1" applyBorder="1"/>
    <xf numFmtId="43" fontId="7" fillId="0" borderId="0" xfId="1" applyFont="1" applyAlignment="1">
      <alignment vertical="top"/>
    </xf>
    <xf numFmtId="43" fontId="1" fillId="0" borderId="1" xfId="1" applyFont="1" applyBorder="1"/>
    <xf numFmtId="43" fontId="3" fillId="0" borderId="0" xfId="0" applyNumberFormat="1" applyFont="1" applyAlignment="1">
      <alignment vertical="top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3" fontId="4" fillId="0" borderId="1" xfId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0" fontId="6" fillId="0" borderId="3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/>
    </xf>
    <xf numFmtId="43" fontId="6" fillId="0" borderId="4" xfId="1" applyFont="1" applyBorder="1" applyAlignment="1">
      <alignment horizontal="center" vertical="top"/>
    </xf>
  </cellXfs>
  <cellStyles count="3">
    <cellStyle name="Comma" xfId="1" builtinId="3"/>
    <cellStyle name="Comma 2" xfId="2" xr:uid="{E48405D6-DCCB-4ACA-ACCF-04B30786A29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211281</xdr:colOff>
      <xdr:row>37</xdr:row>
      <xdr:rowOff>86721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F994CF-2562-FB58-9FD0-7F2026CC2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03281" cy="7135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2BF7-299D-4D43-948D-1E2F0BE0F422}">
  <sheetPr>
    <pageSetUpPr fitToPage="1"/>
  </sheetPr>
  <dimension ref="A1:N167"/>
  <sheetViews>
    <sheetView tabSelected="1" zoomScaleNormal="100" workbookViewId="0">
      <pane xSplit="2" ySplit="7" topLeftCell="C18" activePane="bottomRight" state="frozen"/>
      <selection pane="topRight" activeCell="C1" sqref="C1"/>
      <selection pane="bottomLeft" activeCell="A7" sqref="A7"/>
      <selection pane="bottomRight" activeCell="B30" sqref="B30"/>
    </sheetView>
  </sheetViews>
  <sheetFormatPr defaultColWidth="12.5703125" defaultRowHeight="16.5" x14ac:dyDescent="0.3"/>
  <cols>
    <col min="1" max="1" width="18.7109375" style="15" customWidth="1"/>
    <col min="2" max="2" width="14.7109375" style="53" bestFit="1" customWidth="1"/>
    <col min="3" max="3" width="14.140625" style="1" bestFit="1" customWidth="1"/>
    <col min="4" max="4" width="11.85546875" style="1" bestFit="1" customWidth="1"/>
    <col min="5" max="5" width="8.140625" style="1" bestFit="1" customWidth="1"/>
    <col min="6" max="6" width="10.7109375" style="3" bestFit="1" customWidth="1"/>
    <col min="7" max="7" width="7.28515625" style="3" bestFit="1" customWidth="1"/>
    <col min="8" max="8" width="9" style="3" hidden="1" customWidth="1"/>
    <col min="9" max="9" width="13.85546875" style="3" bestFit="1" customWidth="1"/>
    <col min="10" max="10" width="7.28515625" style="1" bestFit="1" customWidth="1"/>
    <col min="11" max="11" width="14" style="3" bestFit="1" customWidth="1"/>
    <col min="12" max="12" width="13.85546875" style="1" hidden="1" customWidth="1"/>
    <col min="13" max="14" width="14.85546875" style="3" bestFit="1" customWidth="1"/>
    <col min="15" max="16384" width="12.5703125" style="1"/>
  </cols>
  <sheetData>
    <row r="1" spans="1:14" x14ac:dyDescent="0.3">
      <c r="A1" s="5" t="s">
        <v>10</v>
      </c>
      <c r="B1" s="45"/>
    </row>
    <row r="2" spans="1:14" x14ac:dyDescent="0.3">
      <c r="A2" s="11" t="s">
        <v>8</v>
      </c>
      <c r="B2" s="13">
        <f>Sheet2!C5</f>
        <v>1000</v>
      </c>
      <c r="C2" s="39" t="s">
        <v>33</v>
      </c>
      <c r="F2" s="1"/>
      <c r="G2" s="1"/>
      <c r="H2" s="1"/>
      <c r="J2" s="3"/>
      <c r="L2" s="3"/>
      <c r="M2" s="1"/>
      <c r="N2" s="1"/>
    </row>
    <row r="3" spans="1:14" x14ac:dyDescent="0.3">
      <c r="A3" s="12" t="s">
        <v>4</v>
      </c>
      <c r="B3" s="47">
        <v>3000</v>
      </c>
      <c r="C3" s="13">
        <v>600</v>
      </c>
      <c r="E3" s="17"/>
      <c r="F3" s="18"/>
      <c r="G3" s="1"/>
      <c r="J3" s="3"/>
      <c r="L3" s="3"/>
      <c r="M3" s="1"/>
      <c r="N3" s="1"/>
    </row>
    <row r="4" spans="1:14" x14ac:dyDescent="0.3">
      <c r="A4" s="40" t="s">
        <v>15</v>
      </c>
      <c r="B4" s="46">
        <f>ROUND((B2*B3),0)</f>
        <v>3000000</v>
      </c>
      <c r="C4" s="13">
        <f>C3*B2</f>
        <v>600000</v>
      </c>
      <c r="E4" s="17"/>
      <c r="F4" s="19"/>
      <c r="G4" s="1"/>
      <c r="J4" s="3"/>
      <c r="L4" s="3"/>
      <c r="M4" s="1"/>
      <c r="N4" s="1"/>
    </row>
    <row r="5" spans="1:14" x14ac:dyDescent="0.3">
      <c r="A5" s="41"/>
      <c r="B5" s="48"/>
      <c r="C5" s="42"/>
      <c r="E5" s="17"/>
      <c r="F5" s="19"/>
      <c r="G5" s="1"/>
      <c r="J5" s="3"/>
      <c r="L5" s="3"/>
      <c r="M5" s="1"/>
      <c r="N5" s="1"/>
    </row>
    <row r="6" spans="1:14" x14ac:dyDescent="0.3">
      <c r="A6" s="5" t="s">
        <v>11</v>
      </c>
      <c r="B6" s="45"/>
      <c r="D6" s="16"/>
    </row>
    <row r="7" spans="1:14" s="65" customFormat="1" ht="55.5" customHeight="1" x14ac:dyDescent="0.25">
      <c r="A7" s="63" t="s">
        <v>35</v>
      </c>
      <c r="B7" s="64" t="s">
        <v>29</v>
      </c>
      <c r="C7" s="63" t="s">
        <v>34</v>
      </c>
      <c r="D7" s="63" t="s">
        <v>0</v>
      </c>
      <c r="E7" s="63" t="s">
        <v>1</v>
      </c>
      <c r="F7" s="63" t="s">
        <v>16</v>
      </c>
      <c r="G7" s="63" t="s">
        <v>17</v>
      </c>
      <c r="H7" s="63" t="s">
        <v>18</v>
      </c>
      <c r="I7" s="63" t="s">
        <v>2</v>
      </c>
      <c r="J7" s="63" t="s">
        <v>3</v>
      </c>
      <c r="K7" s="63" t="s">
        <v>13</v>
      </c>
      <c r="L7" s="63" t="s">
        <v>19</v>
      </c>
      <c r="M7" s="63" t="s">
        <v>14</v>
      </c>
      <c r="N7" s="63" t="s">
        <v>20</v>
      </c>
    </row>
    <row r="8" spans="1:14" s="21" customFormat="1" ht="16.5" customHeight="1" x14ac:dyDescent="0.2">
      <c r="A8" s="20"/>
      <c r="B8" s="49" t="s">
        <v>28</v>
      </c>
      <c r="C8" s="43"/>
      <c r="D8" s="43"/>
      <c r="E8" s="43"/>
      <c r="F8" s="2" t="s">
        <v>21</v>
      </c>
      <c r="G8" s="43"/>
      <c r="H8" s="43"/>
      <c r="I8" s="2"/>
      <c r="J8" s="2"/>
      <c r="K8" s="2" t="s">
        <v>21</v>
      </c>
      <c r="L8" s="2" t="s">
        <v>21</v>
      </c>
      <c r="M8" s="2" t="s">
        <v>21</v>
      </c>
      <c r="N8" s="2" t="s">
        <v>21</v>
      </c>
    </row>
    <row r="9" spans="1:14" s="21" customFormat="1" x14ac:dyDescent="0.3">
      <c r="A9" s="62" t="s">
        <v>32</v>
      </c>
      <c r="B9" s="60">
        <v>325.3</v>
      </c>
      <c r="C9" s="66">
        <v>2017</v>
      </c>
      <c r="D9" s="22">
        <v>2024</v>
      </c>
      <c r="E9" s="54">
        <v>50</v>
      </c>
      <c r="F9" s="54">
        <v>2500</v>
      </c>
      <c r="G9" s="54">
        <f>D9-C9</f>
        <v>7</v>
      </c>
      <c r="H9" s="54">
        <f t="shared" ref="H9" si="0">E9-G9</f>
        <v>43</v>
      </c>
      <c r="I9" s="54">
        <f t="shared" ref="I9" si="1">IF(G9&gt;=5,90*G9/E9,0)</f>
        <v>12.6</v>
      </c>
      <c r="J9" s="54">
        <f t="shared" ref="J9" si="2">F9/100*I9</f>
        <v>315</v>
      </c>
      <c r="K9" s="54">
        <f t="shared" ref="K9" si="3">ROUND((F9-J9),0)</f>
        <v>2185</v>
      </c>
      <c r="L9" s="54">
        <f t="shared" ref="L9" si="4">N9-M9</f>
        <v>102469</v>
      </c>
      <c r="M9" s="54">
        <f t="shared" ref="M9" si="5">ROUND(K9*B9,0)</f>
        <v>710781</v>
      </c>
      <c r="N9" s="54">
        <f t="shared" ref="N9" si="6">ROUND(F9*B9,0)</f>
        <v>813250</v>
      </c>
    </row>
    <row r="10" spans="1:14" s="25" customFormat="1" x14ac:dyDescent="0.3">
      <c r="A10" s="24" t="s">
        <v>22</v>
      </c>
      <c r="B10" s="58"/>
      <c r="C10" s="57"/>
      <c r="D10" s="57"/>
      <c r="E10" s="55"/>
      <c r="F10" s="54"/>
      <c r="G10" s="56"/>
      <c r="H10" s="56"/>
      <c r="I10" s="56"/>
      <c r="J10" s="56"/>
      <c r="K10" s="56"/>
      <c r="L10" s="58">
        <f>SUM(L9:L9)</f>
        <v>102469</v>
      </c>
      <c r="M10" s="58">
        <f>SUM(M9:M9)</f>
        <v>710781</v>
      </c>
      <c r="N10" s="58">
        <f>SUM(N9:N9)</f>
        <v>813250</v>
      </c>
    </row>
    <row r="11" spans="1:14" x14ac:dyDescent="0.3">
      <c r="B11" s="50"/>
      <c r="C11" s="23"/>
      <c r="D11" s="23"/>
      <c r="E11" s="23"/>
      <c r="F11" s="54"/>
      <c r="G11" s="27"/>
      <c r="H11" s="27"/>
      <c r="I11" s="27"/>
      <c r="J11" s="23"/>
      <c r="K11" s="28"/>
      <c r="L11" s="29"/>
      <c r="M11" s="61"/>
      <c r="N11" s="30"/>
    </row>
    <row r="12" spans="1:14" x14ac:dyDescent="0.3">
      <c r="A12" s="69" t="s">
        <v>23</v>
      </c>
      <c r="B12" s="69"/>
      <c r="C12" s="23"/>
      <c r="D12" s="23"/>
      <c r="F12" s="30"/>
      <c r="G12" s="30"/>
      <c r="H12" s="1"/>
      <c r="I12" s="1"/>
      <c r="K12" s="1"/>
      <c r="M12" s="1"/>
      <c r="N12" s="1"/>
    </row>
    <row r="13" spans="1:14" x14ac:dyDescent="0.3">
      <c r="A13" s="11" t="s">
        <v>24</v>
      </c>
      <c r="B13" s="46">
        <v>0</v>
      </c>
      <c r="C13" s="23"/>
      <c r="D13" s="23"/>
      <c r="F13" s="30"/>
      <c r="G13" s="30"/>
      <c r="H13" s="1"/>
      <c r="I13" s="1"/>
      <c r="K13" s="1"/>
      <c r="M13" s="1"/>
      <c r="N13" s="1"/>
    </row>
    <row r="14" spans="1:14" x14ac:dyDescent="0.3">
      <c r="A14" s="12" t="s">
        <v>4</v>
      </c>
      <c r="B14" s="47">
        <v>0</v>
      </c>
      <c r="C14" s="23"/>
      <c r="D14" s="23"/>
      <c r="F14" s="30"/>
      <c r="G14" s="30"/>
      <c r="H14" s="1" t="s">
        <v>31</v>
      </c>
      <c r="I14" s="1"/>
      <c r="K14" s="1"/>
      <c r="M14" s="1"/>
      <c r="N14" s="1"/>
    </row>
    <row r="15" spans="1:14" x14ac:dyDescent="0.3">
      <c r="A15" s="12" t="s">
        <v>5</v>
      </c>
      <c r="B15" s="46">
        <f>ROUND((B13*B14),0)</f>
        <v>0</v>
      </c>
      <c r="C15" s="23"/>
      <c r="D15" s="23"/>
      <c r="F15" s="30"/>
      <c r="G15" s="30"/>
      <c r="H15" s="1"/>
      <c r="I15" s="1"/>
      <c r="K15" s="1"/>
      <c r="M15" s="1"/>
      <c r="N15" s="1"/>
    </row>
    <row r="16" spans="1:14" x14ac:dyDescent="0.3">
      <c r="A16" s="26"/>
      <c r="B16" s="59"/>
      <c r="C16" s="23"/>
      <c r="D16" s="23"/>
      <c r="F16" s="30"/>
      <c r="G16" s="30"/>
      <c r="H16" s="1"/>
      <c r="I16" s="1"/>
      <c r="K16" s="1"/>
      <c r="M16" s="1"/>
      <c r="N16" s="1"/>
    </row>
    <row r="17" spans="1:14" ht="16.5" customHeight="1" x14ac:dyDescent="0.3">
      <c r="A17" s="70" t="s">
        <v>12</v>
      </c>
      <c r="B17" s="71"/>
      <c r="C17" s="23"/>
      <c r="D17" s="27"/>
      <c r="F17" s="27"/>
      <c r="G17" s="1"/>
      <c r="H17" s="1"/>
      <c r="I17" s="1"/>
      <c r="K17" s="1"/>
      <c r="M17" s="1"/>
      <c r="N17" s="1"/>
    </row>
    <row r="18" spans="1:14" x14ac:dyDescent="0.3">
      <c r="A18" s="11" t="s">
        <v>8</v>
      </c>
      <c r="B18" s="46">
        <v>0</v>
      </c>
      <c r="C18" s="31"/>
      <c r="D18" s="3"/>
      <c r="G18" s="1"/>
      <c r="H18" s="1"/>
      <c r="I18" s="1"/>
      <c r="K18" s="1"/>
      <c r="M18" s="1"/>
      <c r="N18" s="1"/>
    </row>
    <row r="19" spans="1:14" x14ac:dyDescent="0.3">
      <c r="A19" s="12" t="s">
        <v>4</v>
      </c>
      <c r="B19" s="47">
        <v>0</v>
      </c>
      <c r="C19" s="16"/>
      <c r="D19" s="51"/>
      <c r="G19" s="1"/>
      <c r="H19" s="1"/>
      <c r="I19" s="1"/>
      <c r="K19" s="1"/>
      <c r="M19" s="1"/>
      <c r="N19" s="1"/>
    </row>
    <row r="20" spans="1:14" x14ac:dyDescent="0.3">
      <c r="A20" s="12" t="s">
        <v>5</v>
      </c>
      <c r="B20" s="46">
        <v>0</v>
      </c>
      <c r="C20" s="4"/>
      <c r="D20" s="3"/>
      <c r="G20" s="1"/>
      <c r="H20" s="1"/>
      <c r="I20" s="1"/>
      <c r="K20" s="1"/>
      <c r="M20" s="1"/>
      <c r="N20" s="1"/>
    </row>
    <row r="21" spans="1:14" x14ac:dyDescent="0.3">
      <c r="B21" s="51"/>
      <c r="C21" s="4"/>
      <c r="D21" s="4"/>
      <c r="F21" s="10"/>
      <c r="H21" s="6"/>
      <c r="I21" s="6"/>
      <c r="L21" s="10"/>
    </row>
    <row r="22" spans="1:14" x14ac:dyDescent="0.3">
      <c r="A22" s="72" t="s">
        <v>39</v>
      </c>
      <c r="B22" s="73"/>
      <c r="C22" s="10"/>
      <c r="D22" s="3"/>
      <c r="E22" s="6"/>
      <c r="F22" s="6"/>
      <c r="G22" s="1"/>
      <c r="I22" s="10"/>
      <c r="J22" s="3"/>
      <c r="L22" s="3"/>
      <c r="M22" s="1"/>
      <c r="N22" s="1"/>
    </row>
    <row r="23" spans="1:14" x14ac:dyDescent="0.3">
      <c r="A23" s="32" t="s">
        <v>10</v>
      </c>
      <c r="B23" s="46">
        <f>B4</f>
        <v>3000000</v>
      </c>
      <c r="C23" s="8"/>
      <c r="D23" s="8"/>
      <c r="E23" s="9"/>
      <c r="F23" s="9"/>
      <c r="G23" s="1"/>
      <c r="I23" s="7"/>
      <c r="J23" s="3"/>
      <c r="L23" s="3"/>
      <c r="M23" s="1"/>
      <c r="N23" s="1"/>
    </row>
    <row r="24" spans="1:14" x14ac:dyDescent="0.3">
      <c r="A24" s="32" t="s">
        <v>11</v>
      </c>
      <c r="B24" s="46">
        <f>M10</f>
        <v>710781</v>
      </c>
      <c r="C24" s="8"/>
      <c r="D24" s="8"/>
      <c r="E24" s="9"/>
      <c r="F24" s="9"/>
      <c r="G24" s="1"/>
      <c r="I24" s="9"/>
      <c r="J24" s="3"/>
      <c r="L24" s="3"/>
      <c r="M24" s="1"/>
      <c r="N24" s="1"/>
    </row>
    <row r="25" spans="1:14" ht="33" x14ac:dyDescent="0.3">
      <c r="A25" s="32" t="s">
        <v>25</v>
      </c>
      <c r="B25" s="46">
        <f>B15</f>
        <v>0</v>
      </c>
      <c r="C25" s="8"/>
      <c r="D25" s="8"/>
      <c r="E25" s="9"/>
      <c r="F25" s="9"/>
      <c r="G25" s="1"/>
      <c r="I25" s="9"/>
      <c r="J25" s="3"/>
      <c r="L25" s="3"/>
      <c r="M25" s="1"/>
      <c r="N25" s="1"/>
    </row>
    <row r="26" spans="1:14" x14ac:dyDescent="0.3">
      <c r="A26" s="32" t="s">
        <v>9</v>
      </c>
      <c r="B26" s="46">
        <f>B20</f>
        <v>0</v>
      </c>
      <c r="C26" s="8"/>
      <c r="D26" s="8"/>
      <c r="E26" s="9"/>
      <c r="F26" s="9"/>
      <c r="G26" s="1"/>
      <c r="I26" s="9"/>
      <c r="J26" s="3"/>
      <c r="L26" s="3"/>
      <c r="M26" s="1"/>
      <c r="N26" s="1"/>
    </row>
    <row r="27" spans="1:14" ht="33" x14ac:dyDescent="0.3">
      <c r="A27" s="33" t="s">
        <v>30</v>
      </c>
      <c r="B27" s="52">
        <f>B23+B24+B25+B26</f>
        <v>3710781</v>
      </c>
      <c r="C27" s="7"/>
      <c r="D27" s="3"/>
      <c r="E27" s="3"/>
      <c r="G27" s="1"/>
      <c r="I27" s="1"/>
      <c r="J27" s="3"/>
      <c r="L27" s="3"/>
      <c r="M27" s="1"/>
      <c r="N27" s="1"/>
    </row>
    <row r="28" spans="1:14" x14ac:dyDescent="0.3">
      <c r="A28" s="33" t="s">
        <v>6</v>
      </c>
      <c r="B28" s="52">
        <f>ROUND(B27*0.9,0)</f>
        <v>3339703</v>
      </c>
      <c r="C28" s="7"/>
      <c r="D28" s="3"/>
      <c r="E28" s="14"/>
      <c r="F28" s="14"/>
      <c r="G28" s="1"/>
      <c r="I28" s="1"/>
      <c r="J28" s="3"/>
      <c r="L28" s="3"/>
      <c r="M28" s="1"/>
      <c r="N28" s="1"/>
    </row>
    <row r="29" spans="1:14" x14ac:dyDescent="0.3">
      <c r="A29" s="33" t="s">
        <v>7</v>
      </c>
      <c r="B29" s="52">
        <f>MROUND(B27*80%,1)</f>
        <v>2968625</v>
      </c>
      <c r="C29" s="7"/>
      <c r="D29" s="3"/>
      <c r="E29" s="14"/>
      <c r="F29" s="14"/>
      <c r="G29" s="1"/>
      <c r="I29" s="1"/>
      <c r="J29" s="3"/>
      <c r="L29" s="3"/>
      <c r="M29" s="1"/>
      <c r="N29" s="1"/>
    </row>
    <row r="30" spans="1:14" x14ac:dyDescent="0.3">
      <c r="A30" s="33" t="s">
        <v>26</v>
      </c>
      <c r="B30" s="52">
        <f>N10</f>
        <v>813250</v>
      </c>
      <c r="C30" s="3"/>
      <c r="D30" s="3"/>
      <c r="E30" s="3"/>
      <c r="G30" s="1"/>
      <c r="I30" s="1"/>
      <c r="J30" s="3"/>
      <c r="L30" s="34"/>
      <c r="M30" s="1"/>
      <c r="N30" s="1"/>
    </row>
    <row r="31" spans="1:14" x14ac:dyDescent="0.3">
      <c r="A31" s="32" t="s">
        <v>27</v>
      </c>
      <c r="B31" s="52">
        <f>C4+M10</f>
        <v>1310781</v>
      </c>
      <c r="C31" s="3"/>
      <c r="D31" s="3"/>
      <c r="E31" s="3"/>
      <c r="G31" s="1"/>
      <c r="I31" s="1"/>
      <c r="J31" s="3"/>
      <c r="L31" s="34"/>
      <c r="M31" s="1"/>
      <c r="N31" s="1"/>
    </row>
    <row r="32" spans="1:14" x14ac:dyDescent="0.3">
      <c r="A32" s="1"/>
    </row>
    <row r="33" spans="1:12" x14ac:dyDescent="0.3">
      <c r="A33" s="1"/>
      <c r="L33" s="35"/>
    </row>
    <row r="34" spans="1:12" x14ac:dyDescent="0.3">
      <c r="A34" s="1"/>
      <c r="L34" s="35"/>
    </row>
    <row r="35" spans="1:12" x14ac:dyDescent="0.3">
      <c r="A35" s="1"/>
      <c r="L35" s="35"/>
    </row>
    <row r="36" spans="1:12" x14ac:dyDescent="0.3">
      <c r="A36" s="1"/>
      <c r="L36" s="35"/>
    </row>
    <row r="37" spans="1:12" x14ac:dyDescent="0.3">
      <c r="A37" s="1"/>
      <c r="L37" s="35"/>
    </row>
    <row r="38" spans="1:12" x14ac:dyDescent="0.3">
      <c r="A38" s="1"/>
      <c r="L38" s="35"/>
    </row>
    <row r="39" spans="1:12" x14ac:dyDescent="0.3">
      <c r="A39" s="1"/>
      <c r="L39" s="35"/>
    </row>
    <row r="40" spans="1:12" x14ac:dyDescent="0.3">
      <c r="A40" s="1"/>
    </row>
    <row r="41" spans="1:12" x14ac:dyDescent="0.3">
      <c r="A41" s="1"/>
    </row>
    <row r="42" spans="1:12" x14ac:dyDescent="0.3">
      <c r="A42" s="1"/>
      <c r="B42" s="45"/>
    </row>
    <row r="43" spans="1:12" x14ac:dyDescent="0.3">
      <c r="A43" s="1"/>
      <c r="B43" s="45"/>
    </row>
    <row r="44" spans="1:12" x14ac:dyDescent="0.3">
      <c r="A44" s="1"/>
      <c r="B44" s="45"/>
    </row>
    <row r="45" spans="1:12" x14ac:dyDescent="0.3">
      <c r="A45" s="1"/>
      <c r="B45" s="45"/>
    </row>
    <row r="46" spans="1:12" x14ac:dyDescent="0.3">
      <c r="A46" s="1"/>
      <c r="B46" s="45"/>
    </row>
    <row r="47" spans="1:12" x14ac:dyDescent="0.3">
      <c r="A47" s="1"/>
      <c r="B47" s="45"/>
    </row>
    <row r="48" spans="1:12" x14ac:dyDescent="0.3">
      <c r="A48" s="1"/>
      <c r="B48" s="45"/>
    </row>
    <row r="49" spans="1:10" x14ac:dyDescent="0.3">
      <c r="A49" s="1"/>
      <c r="B49" s="45"/>
    </row>
    <row r="50" spans="1:10" x14ac:dyDescent="0.3">
      <c r="A50" s="1"/>
      <c r="B50" s="45"/>
    </row>
    <row r="51" spans="1:10" x14ac:dyDescent="0.3">
      <c r="A51" s="1"/>
      <c r="B51" s="45"/>
      <c r="F51" s="36"/>
      <c r="G51" s="36"/>
      <c r="H51" s="36"/>
      <c r="I51" s="36"/>
      <c r="J51" s="5"/>
    </row>
    <row r="52" spans="1:10" x14ac:dyDescent="0.3">
      <c r="A52" s="1"/>
      <c r="B52" s="45"/>
      <c r="F52" s="34"/>
      <c r="G52" s="1"/>
      <c r="H52" s="34"/>
      <c r="I52" s="34"/>
    </row>
    <row r="53" spans="1:10" x14ac:dyDescent="0.3">
      <c r="A53" s="1"/>
      <c r="B53" s="45"/>
      <c r="F53" s="34"/>
      <c r="G53" s="34"/>
      <c r="H53" s="44"/>
      <c r="I53" s="44"/>
    </row>
    <row r="54" spans="1:10" x14ac:dyDescent="0.3">
      <c r="A54" s="1"/>
      <c r="B54" s="45"/>
      <c r="F54" s="34"/>
      <c r="G54" s="34"/>
      <c r="H54" s="34"/>
      <c r="I54" s="34"/>
    </row>
    <row r="55" spans="1:10" x14ac:dyDescent="0.3">
      <c r="A55" s="1"/>
      <c r="B55" s="45"/>
      <c r="F55" s="34"/>
      <c r="G55" s="37"/>
      <c r="H55" s="34"/>
      <c r="I55" s="34"/>
    </row>
    <row r="56" spans="1:10" x14ac:dyDescent="0.3">
      <c r="A56" s="1"/>
      <c r="B56" s="45"/>
      <c r="F56" s="34"/>
      <c r="G56" s="34"/>
      <c r="H56" s="34"/>
      <c r="I56" s="34"/>
    </row>
    <row r="57" spans="1:10" x14ac:dyDescent="0.3">
      <c r="A57" s="1"/>
      <c r="B57" s="45"/>
      <c r="F57" s="34"/>
      <c r="G57" s="34"/>
      <c r="H57" s="34"/>
      <c r="I57" s="34"/>
    </row>
    <row r="58" spans="1:10" x14ac:dyDescent="0.3">
      <c r="A58" s="1"/>
      <c r="B58" s="45"/>
      <c r="F58" s="34"/>
      <c r="G58" s="34"/>
      <c r="H58" s="34"/>
      <c r="I58" s="34"/>
    </row>
    <row r="59" spans="1:10" x14ac:dyDescent="0.3">
      <c r="A59" s="1"/>
      <c r="B59" s="45"/>
      <c r="F59" s="34"/>
      <c r="G59" s="34"/>
      <c r="H59" s="34"/>
      <c r="I59" s="34"/>
    </row>
    <row r="60" spans="1:10" x14ac:dyDescent="0.3">
      <c r="A60" s="1"/>
      <c r="B60" s="45"/>
      <c r="F60" s="34"/>
      <c r="G60" s="34"/>
      <c r="H60" s="34"/>
      <c r="I60" s="34"/>
    </row>
    <row r="61" spans="1:10" x14ac:dyDescent="0.3">
      <c r="A61" s="1"/>
      <c r="B61" s="45"/>
      <c r="F61" s="34"/>
      <c r="G61" s="34"/>
      <c r="H61" s="34"/>
      <c r="I61" s="34"/>
    </row>
    <row r="62" spans="1:10" x14ac:dyDescent="0.3">
      <c r="A62" s="1"/>
      <c r="B62" s="45"/>
    </row>
    <row r="63" spans="1:10" x14ac:dyDescent="0.3">
      <c r="A63" s="1"/>
      <c r="B63" s="45"/>
    </row>
    <row r="64" spans="1:10" x14ac:dyDescent="0.3">
      <c r="A64" s="1"/>
      <c r="B64" s="45"/>
    </row>
    <row r="65" spans="1:6" x14ac:dyDescent="0.3">
      <c r="A65" s="1"/>
      <c r="B65" s="45"/>
    </row>
    <row r="66" spans="1:6" x14ac:dyDescent="0.3">
      <c r="A66" s="1"/>
      <c r="B66" s="45"/>
    </row>
    <row r="67" spans="1:6" x14ac:dyDescent="0.3">
      <c r="A67" s="1"/>
      <c r="B67" s="45"/>
      <c r="F67" s="38"/>
    </row>
    <row r="68" spans="1:6" x14ac:dyDescent="0.3">
      <c r="A68" s="1"/>
      <c r="B68" s="45"/>
      <c r="F68" s="38"/>
    </row>
    <row r="69" spans="1:6" x14ac:dyDescent="0.3">
      <c r="A69" s="1"/>
      <c r="B69" s="45"/>
      <c r="F69" s="38"/>
    </row>
    <row r="70" spans="1:6" x14ac:dyDescent="0.3">
      <c r="A70" s="1"/>
      <c r="B70" s="45"/>
      <c r="F70" s="38"/>
    </row>
    <row r="71" spans="1:6" x14ac:dyDescent="0.3">
      <c r="A71" s="1"/>
      <c r="B71" s="45"/>
      <c r="F71" s="38"/>
    </row>
    <row r="72" spans="1:6" x14ac:dyDescent="0.3">
      <c r="A72" s="1"/>
      <c r="B72" s="45"/>
      <c r="F72" s="38"/>
    </row>
    <row r="73" spans="1:6" x14ac:dyDescent="0.3">
      <c r="A73" s="1"/>
      <c r="B73" s="45"/>
      <c r="F73" s="38"/>
    </row>
    <row r="74" spans="1:6" x14ac:dyDescent="0.3">
      <c r="A74" s="1"/>
      <c r="B74" s="45"/>
      <c r="F74" s="38"/>
    </row>
    <row r="75" spans="1:6" x14ac:dyDescent="0.3">
      <c r="A75" s="1"/>
      <c r="B75" s="45"/>
      <c r="F75" s="38"/>
    </row>
    <row r="76" spans="1:6" x14ac:dyDescent="0.3">
      <c r="A76" s="1"/>
      <c r="B76" s="45"/>
      <c r="F76" s="38"/>
    </row>
    <row r="77" spans="1:6" x14ac:dyDescent="0.3">
      <c r="A77" s="1"/>
      <c r="B77" s="45"/>
    </row>
    <row r="78" spans="1:6" x14ac:dyDescent="0.3">
      <c r="A78" s="1"/>
      <c r="B78" s="45"/>
    </row>
    <row r="79" spans="1:6" x14ac:dyDescent="0.3">
      <c r="A79" s="1"/>
      <c r="B79" s="45"/>
    </row>
    <row r="80" spans="1:6" x14ac:dyDescent="0.3">
      <c r="A80" s="1"/>
      <c r="B80" s="45"/>
    </row>
    <row r="81" spans="1:2" x14ac:dyDescent="0.3">
      <c r="A81" s="1"/>
      <c r="B81" s="45"/>
    </row>
    <row r="82" spans="1:2" x14ac:dyDescent="0.3">
      <c r="A82" s="1"/>
      <c r="B82" s="45"/>
    </row>
    <row r="83" spans="1:2" x14ac:dyDescent="0.3">
      <c r="A83" s="1"/>
      <c r="B83" s="45"/>
    </row>
    <row r="84" spans="1:2" x14ac:dyDescent="0.3">
      <c r="A84" s="1"/>
      <c r="B84" s="45"/>
    </row>
    <row r="85" spans="1:2" x14ac:dyDescent="0.3">
      <c r="A85" s="1"/>
      <c r="B85" s="45"/>
    </row>
    <row r="86" spans="1:2" x14ac:dyDescent="0.3">
      <c r="A86" s="1"/>
      <c r="B86" s="45"/>
    </row>
    <row r="87" spans="1:2" x14ac:dyDescent="0.3">
      <c r="A87" s="1"/>
      <c r="B87" s="45"/>
    </row>
    <row r="88" spans="1:2" x14ac:dyDescent="0.3">
      <c r="A88" s="1"/>
      <c r="B88" s="45"/>
    </row>
    <row r="89" spans="1:2" x14ac:dyDescent="0.3">
      <c r="A89" s="1"/>
      <c r="B89" s="45"/>
    </row>
    <row r="90" spans="1:2" x14ac:dyDescent="0.3">
      <c r="A90" s="1"/>
      <c r="B90" s="45"/>
    </row>
    <row r="91" spans="1:2" x14ac:dyDescent="0.3">
      <c r="A91" s="1"/>
      <c r="B91" s="45"/>
    </row>
    <row r="92" spans="1:2" x14ac:dyDescent="0.3">
      <c r="A92" s="1"/>
      <c r="B92" s="45"/>
    </row>
    <row r="93" spans="1:2" x14ac:dyDescent="0.3">
      <c r="A93" s="1"/>
      <c r="B93" s="45"/>
    </row>
    <row r="94" spans="1:2" x14ac:dyDescent="0.3">
      <c r="A94" s="1"/>
      <c r="B94" s="45"/>
    </row>
    <row r="95" spans="1:2" x14ac:dyDescent="0.3">
      <c r="A95" s="1"/>
      <c r="B95" s="45"/>
    </row>
    <row r="96" spans="1:2" x14ac:dyDescent="0.3">
      <c r="A96" s="1"/>
      <c r="B96" s="45"/>
    </row>
    <row r="97" spans="1:2" x14ac:dyDescent="0.3">
      <c r="A97" s="1"/>
      <c r="B97" s="45"/>
    </row>
    <row r="98" spans="1:2" x14ac:dyDescent="0.3">
      <c r="A98" s="1"/>
      <c r="B98" s="45"/>
    </row>
    <row r="99" spans="1:2" x14ac:dyDescent="0.3">
      <c r="A99" s="1"/>
      <c r="B99" s="45"/>
    </row>
    <row r="100" spans="1:2" x14ac:dyDescent="0.3">
      <c r="A100" s="1"/>
      <c r="B100" s="45"/>
    </row>
    <row r="101" spans="1:2" x14ac:dyDescent="0.3">
      <c r="A101" s="1"/>
      <c r="B101" s="45"/>
    </row>
    <row r="102" spans="1:2" x14ac:dyDescent="0.3">
      <c r="A102" s="1"/>
      <c r="B102" s="45"/>
    </row>
    <row r="103" spans="1:2" x14ac:dyDescent="0.3">
      <c r="A103" s="1"/>
      <c r="B103" s="45"/>
    </row>
    <row r="104" spans="1:2" x14ac:dyDescent="0.3">
      <c r="A104" s="1"/>
      <c r="B104" s="45"/>
    </row>
    <row r="105" spans="1:2" x14ac:dyDescent="0.3">
      <c r="A105" s="1"/>
      <c r="B105" s="45"/>
    </row>
    <row r="106" spans="1:2" x14ac:dyDescent="0.3">
      <c r="A106" s="1"/>
      <c r="B106" s="45"/>
    </row>
    <row r="107" spans="1:2" x14ac:dyDescent="0.3">
      <c r="A107" s="1"/>
      <c r="B107" s="45"/>
    </row>
    <row r="108" spans="1:2" x14ac:dyDescent="0.3">
      <c r="A108" s="1"/>
      <c r="B108" s="45"/>
    </row>
    <row r="109" spans="1:2" x14ac:dyDescent="0.3">
      <c r="A109" s="1"/>
      <c r="B109" s="45"/>
    </row>
    <row r="110" spans="1:2" x14ac:dyDescent="0.3">
      <c r="A110" s="1"/>
      <c r="B110" s="45"/>
    </row>
    <row r="111" spans="1:2" x14ac:dyDescent="0.3">
      <c r="A111" s="1"/>
      <c r="B111" s="45"/>
    </row>
    <row r="112" spans="1:2" x14ac:dyDescent="0.3">
      <c r="A112" s="1"/>
      <c r="B112" s="45"/>
    </row>
    <row r="113" spans="1:2" x14ac:dyDescent="0.3">
      <c r="A113" s="1"/>
      <c r="B113" s="45"/>
    </row>
    <row r="114" spans="1:2" x14ac:dyDescent="0.3">
      <c r="A114" s="1"/>
      <c r="B114" s="45"/>
    </row>
    <row r="115" spans="1:2" x14ac:dyDescent="0.3">
      <c r="A115" s="1"/>
      <c r="B115" s="45"/>
    </row>
    <row r="116" spans="1:2" x14ac:dyDescent="0.3">
      <c r="A116" s="1"/>
      <c r="B116" s="45"/>
    </row>
    <row r="117" spans="1:2" x14ac:dyDescent="0.3">
      <c r="A117" s="1"/>
      <c r="B117" s="45"/>
    </row>
    <row r="118" spans="1:2" x14ac:dyDescent="0.3">
      <c r="A118" s="1"/>
      <c r="B118" s="45"/>
    </row>
    <row r="119" spans="1:2" x14ac:dyDescent="0.3">
      <c r="A119" s="1"/>
      <c r="B119" s="45"/>
    </row>
    <row r="120" spans="1:2" x14ac:dyDescent="0.3">
      <c r="A120" s="1"/>
      <c r="B120" s="45"/>
    </row>
    <row r="121" spans="1:2" x14ac:dyDescent="0.3">
      <c r="A121" s="1"/>
      <c r="B121" s="45"/>
    </row>
    <row r="122" spans="1:2" x14ac:dyDescent="0.3">
      <c r="A122" s="1"/>
      <c r="B122" s="45"/>
    </row>
    <row r="123" spans="1:2" x14ac:dyDescent="0.3">
      <c r="A123" s="1"/>
      <c r="B123" s="45"/>
    </row>
    <row r="124" spans="1:2" x14ac:dyDescent="0.3">
      <c r="A124" s="1"/>
      <c r="B124" s="45"/>
    </row>
    <row r="125" spans="1:2" x14ac:dyDescent="0.3">
      <c r="A125" s="1"/>
      <c r="B125" s="45"/>
    </row>
    <row r="126" spans="1:2" x14ac:dyDescent="0.3">
      <c r="A126" s="1"/>
      <c r="B126" s="45"/>
    </row>
    <row r="127" spans="1:2" x14ac:dyDescent="0.3">
      <c r="A127" s="1"/>
      <c r="B127" s="45"/>
    </row>
    <row r="128" spans="1:2" x14ac:dyDescent="0.3">
      <c r="A128" s="1"/>
      <c r="B128" s="45"/>
    </row>
    <row r="129" spans="1:2" x14ac:dyDescent="0.3">
      <c r="A129" s="1"/>
      <c r="B129" s="45"/>
    </row>
    <row r="130" spans="1:2" x14ac:dyDescent="0.3">
      <c r="A130" s="1"/>
      <c r="B130" s="45"/>
    </row>
    <row r="131" spans="1:2" x14ac:dyDescent="0.3">
      <c r="A131" s="1"/>
      <c r="B131" s="45"/>
    </row>
    <row r="132" spans="1:2" x14ac:dyDescent="0.3">
      <c r="A132" s="1"/>
      <c r="B132" s="45"/>
    </row>
    <row r="133" spans="1:2" x14ac:dyDescent="0.3">
      <c r="A133" s="1"/>
      <c r="B133" s="45"/>
    </row>
    <row r="134" spans="1:2" x14ac:dyDescent="0.3">
      <c r="A134" s="1"/>
      <c r="B134" s="45"/>
    </row>
    <row r="135" spans="1:2" x14ac:dyDescent="0.3">
      <c r="A135" s="1"/>
      <c r="B135" s="45"/>
    </row>
    <row r="136" spans="1:2" x14ac:dyDescent="0.3">
      <c r="A136" s="1"/>
      <c r="B136" s="45"/>
    </row>
    <row r="137" spans="1:2" x14ac:dyDescent="0.3">
      <c r="A137" s="1"/>
      <c r="B137" s="45"/>
    </row>
    <row r="138" spans="1:2" x14ac:dyDescent="0.3">
      <c r="A138" s="1"/>
      <c r="B138" s="45"/>
    </row>
    <row r="139" spans="1:2" x14ac:dyDescent="0.3">
      <c r="A139" s="1"/>
      <c r="B139" s="45"/>
    </row>
    <row r="140" spans="1:2" x14ac:dyDescent="0.3">
      <c r="A140" s="1"/>
      <c r="B140" s="45"/>
    </row>
    <row r="141" spans="1:2" x14ac:dyDescent="0.3">
      <c r="A141" s="1"/>
      <c r="B141" s="45"/>
    </row>
    <row r="142" spans="1:2" x14ac:dyDescent="0.3">
      <c r="A142" s="1"/>
      <c r="B142" s="45"/>
    </row>
    <row r="143" spans="1:2" x14ac:dyDescent="0.3">
      <c r="A143" s="1"/>
      <c r="B143" s="45"/>
    </row>
    <row r="144" spans="1:2" x14ac:dyDescent="0.3">
      <c r="A144" s="1"/>
      <c r="B144" s="45"/>
    </row>
    <row r="145" spans="1:2" x14ac:dyDescent="0.3">
      <c r="A145" s="1"/>
      <c r="B145" s="45"/>
    </row>
    <row r="146" spans="1:2" x14ac:dyDescent="0.3">
      <c r="A146" s="1"/>
      <c r="B146" s="45"/>
    </row>
    <row r="147" spans="1:2" x14ac:dyDescent="0.3">
      <c r="A147" s="1"/>
      <c r="B147" s="45"/>
    </row>
    <row r="148" spans="1:2" x14ac:dyDescent="0.3">
      <c r="A148" s="1"/>
      <c r="B148" s="45"/>
    </row>
    <row r="149" spans="1:2" x14ac:dyDescent="0.3">
      <c r="A149" s="1"/>
      <c r="B149" s="45"/>
    </row>
    <row r="150" spans="1:2" x14ac:dyDescent="0.3">
      <c r="A150" s="1"/>
      <c r="B150" s="45"/>
    </row>
    <row r="151" spans="1:2" x14ac:dyDescent="0.3">
      <c r="A151" s="1"/>
      <c r="B151" s="45"/>
    </row>
    <row r="152" spans="1:2" x14ac:dyDescent="0.3">
      <c r="A152" s="1"/>
      <c r="B152" s="45"/>
    </row>
    <row r="153" spans="1:2" x14ac:dyDescent="0.3">
      <c r="A153" s="1"/>
      <c r="B153" s="45"/>
    </row>
    <row r="154" spans="1:2" x14ac:dyDescent="0.3">
      <c r="A154" s="1"/>
      <c r="B154" s="45"/>
    </row>
    <row r="155" spans="1:2" x14ac:dyDescent="0.3">
      <c r="A155" s="1"/>
      <c r="B155" s="45"/>
    </row>
    <row r="156" spans="1:2" x14ac:dyDescent="0.3">
      <c r="A156" s="1"/>
      <c r="B156" s="45"/>
    </row>
    <row r="157" spans="1:2" x14ac:dyDescent="0.3">
      <c r="A157" s="1"/>
      <c r="B157" s="45"/>
    </row>
    <row r="158" spans="1:2" x14ac:dyDescent="0.3">
      <c r="A158" s="1"/>
      <c r="B158" s="45"/>
    </row>
    <row r="159" spans="1:2" x14ac:dyDescent="0.3">
      <c r="A159" s="1"/>
      <c r="B159" s="45"/>
    </row>
    <row r="160" spans="1:2" x14ac:dyDescent="0.3">
      <c r="A160" s="1"/>
      <c r="B160" s="45"/>
    </row>
    <row r="161" spans="1:2" x14ac:dyDescent="0.3">
      <c r="A161" s="1"/>
      <c r="B161" s="45"/>
    </row>
    <row r="162" spans="1:2" x14ac:dyDescent="0.3">
      <c r="A162" s="1"/>
      <c r="B162" s="45"/>
    </row>
    <row r="163" spans="1:2" x14ac:dyDescent="0.3">
      <c r="A163" s="1"/>
      <c r="B163" s="45"/>
    </row>
    <row r="164" spans="1:2" x14ac:dyDescent="0.3">
      <c r="A164" s="1"/>
      <c r="B164" s="45"/>
    </row>
    <row r="165" spans="1:2" x14ac:dyDescent="0.3">
      <c r="A165" s="1"/>
      <c r="B165" s="45"/>
    </row>
    <row r="166" spans="1:2" x14ac:dyDescent="0.3">
      <c r="A166" s="1"/>
      <c r="B166" s="45"/>
    </row>
    <row r="167" spans="1:2" x14ac:dyDescent="0.3">
      <c r="A167" s="1"/>
      <c r="B167" s="45"/>
    </row>
  </sheetData>
  <mergeCells count="3">
    <mergeCell ref="A12:B12"/>
    <mergeCell ref="A17:B17"/>
    <mergeCell ref="A22:B22"/>
  </mergeCells>
  <phoneticPr fontId="11" type="noConversion"/>
  <pageMargins left="0" right="0" top="0" bottom="0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573E-0C53-410A-9A1D-A5B108F00EA2}">
  <dimension ref="A2:C5"/>
  <sheetViews>
    <sheetView workbookViewId="0">
      <selection activeCell="B5" sqref="B5"/>
    </sheetView>
  </sheetViews>
  <sheetFormatPr defaultRowHeight="15" x14ac:dyDescent="0.25"/>
  <cols>
    <col min="1" max="1" width="3.28515625" bestFit="1" customWidth="1"/>
    <col min="2" max="2" width="12.42578125" bestFit="1" customWidth="1"/>
    <col min="3" max="3" width="17.42578125" bestFit="1" customWidth="1"/>
  </cols>
  <sheetData>
    <row r="2" spans="1:3" x14ac:dyDescent="0.25">
      <c r="A2" t="s">
        <v>36</v>
      </c>
      <c r="B2" t="s">
        <v>37</v>
      </c>
      <c r="C2" t="s">
        <v>38</v>
      </c>
    </row>
    <row r="3" spans="1:3" x14ac:dyDescent="0.25">
      <c r="A3">
        <v>1</v>
      </c>
      <c r="B3" t="s">
        <v>40</v>
      </c>
      <c r="C3" s="67">
        <v>1000</v>
      </c>
    </row>
    <row r="4" spans="1:3" x14ac:dyDescent="0.25">
      <c r="A4">
        <v>2</v>
      </c>
      <c r="C4" s="67">
        <v>0</v>
      </c>
    </row>
    <row r="5" spans="1:3" x14ac:dyDescent="0.25">
      <c r="C5" s="68">
        <f>SUM(C3:C4)</f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CD28-3502-4E2D-B7A8-40719BE328B3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 VCIPL</vt:lpstr>
      <vt:lpstr>Sheet2</vt:lpstr>
      <vt:lpstr>Sheet1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Desk</cp:lastModifiedBy>
  <cp:lastPrinted>2024-12-19T06:18:37Z</cp:lastPrinted>
  <dcterms:created xsi:type="dcterms:W3CDTF">2014-10-16T12:20:47Z</dcterms:created>
  <dcterms:modified xsi:type="dcterms:W3CDTF">2024-12-19T06:18:40Z</dcterms:modified>
</cp:coreProperties>
</file>