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Report Checking Cases\Nanded\Varsha Ravsaheb Patil - Puyani\"/>
    </mc:Choice>
  </mc:AlternateContent>
  <xr:revisionPtr revIDLastSave="0" documentId="13_ncr:1_{BA00D0CB-436A-4CE2-B681-D7FFBC86F2B0}" xr6:coauthVersionLast="45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Sheet1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6" l="1"/>
  <c r="C26" i="26" s="1"/>
  <c r="C15" i="26"/>
  <c r="O9" i="26"/>
  <c r="J9" i="26"/>
  <c r="K9" i="26" s="1"/>
  <c r="L9" i="26" s="1"/>
  <c r="N9" i="26" s="1"/>
  <c r="M9" i="26" s="1"/>
  <c r="H9" i="26"/>
  <c r="I9" i="26" s="1"/>
  <c r="O8" i="26"/>
  <c r="H8" i="26"/>
  <c r="I8" i="26" s="1"/>
  <c r="O10" i="26"/>
  <c r="C30" i="26" s="1"/>
  <c r="C31" i="26" s="1"/>
  <c r="C4" i="26"/>
  <c r="C23" i="26" s="1"/>
  <c r="J8" i="26" l="1"/>
  <c r="K8" i="26" s="1"/>
  <c r="L8" i="26" s="1"/>
  <c r="N8" i="26" s="1"/>
  <c r="M8" i="26" s="1"/>
  <c r="L2" i="26"/>
  <c r="N10" i="26" l="1"/>
  <c r="L3" i="26" s="1"/>
  <c r="L4" i="26" s="1"/>
  <c r="M10" i="26"/>
  <c r="C24" i="26"/>
  <c r="C27" i="26" s="1"/>
  <c r="P3" i="26" l="1"/>
  <c r="R3" i="26" s="1"/>
  <c r="C29" i="26"/>
  <c r="C28" i="26"/>
  <c r="P4" i="26"/>
  <c r="R4" i="26" s="1"/>
  <c r="P2" i="26"/>
  <c r="R2" i="26" s="1"/>
</calcChain>
</file>

<file path=xl/sharedStrings.xml><?xml version="1.0" encoding="utf-8"?>
<sst xmlns="http://schemas.openxmlformats.org/spreadsheetml/2006/main" count="57" uniqueCount="45">
  <si>
    <t>Value</t>
  </si>
  <si>
    <t>Built up area</t>
  </si>
  <si>
    <t xml:space="preserve">Sr. No. </t>
  </si>
  <si>
    <t>Residential</t>
  </si>
  <si>
    <t>Sq. Ft.</t>
  </si>
  <si>
    <t>Rate</t>
  </si>
  <si>
    <t>Particulars</t>
  </si>
  <si>
    <t>Land Value</t>
  </si>
  <si>
    <t>Government rate</t>
  </si>
  <si>
    <t>Government value</t>
  </si>
  <si>
    <t>Rent</t>
  </si>
  <si>
    <t>land area</t>
  </si>
  <si>
    <t xml:space="preserve">Sq. M. </t>
  </si>
  <si>
    <t>Property Value</t>
  </si>
  <si>
    <t>Commercial</t>
  </si>
  <si>
    <t xml:space="preserve"> Value</t>
  </si>
  <si>
    <t>Industrial</t>
  </si>
  <si>
    <t>Structure Value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</si>
  <si>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</si>
  <si>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</si>
  <si>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</si>
  <si>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</si>
  <si>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</si>
  <si>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</si>
  <si>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</si>
  <si>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</si>
  <si>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</si>
  <si>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</si>
  <si>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</si>
  <si>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</si>
  <si>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</si>
  <si>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</si>
  <si>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</si>
  <si>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Interior and other Development</t>
  </si>
  <si>
    <t>Land Development Value</t>
  </si>
  <si>
    <t>Normal Case</t>
  </si>
  <si>
    <t>Interior and Other Development</t>
  </si>
  <si>
    <t>Land Development</t>
  </si>
  <si>
    <t>Total Value</t>
  </si>
  <si>
    <t>Realisable Value</t>
  </si>
  <si>
    <t>Distress Value</t>
  </si>
  <si>
    <t>Insurable Value</t>
  </si>
  <si>
    <t>Net Insurable Value</t>
  </si>
  <si>
    <t>(Sq. Ft.)</t>
  </si>
  <si>
    <t>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</si>
</sst>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43" fontId="0" fillId="0" borderId="0" xfId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Font="1"/>
    <xf numFmtId="0" fontId="2" fillId="0" borderId="2" xfId="0" applyFont="1" applyBorder="1" applyAlignment="1">
      <alignment horizontal="center" wrapText="1"/>
    </xf>
    <xf numFmtId="3" fontId="2" fillId="0" borderId="0" xfId="0" applyNumberFormat="1" applyFont="1"/>
    <xf numFmtId="0" fontId="8" fillId="0" borderId="2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/>
    </xf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/>
    <xf numFmtId="4" fontId="6" fillId="0" borderId="0" xfId="0" applyNumberFormat="1" applyFont="1"/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0" fontId="3" fillId="0" borderId="2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2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3" fontId="3" fillId="0" borderId="2" xfId="0" applyNumberFormat="1" applyFont="1" applyBorder="1"/>
    <xf numFmtId="0" fontId="8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4" fontId="5" fillId="0" borderId="5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5" fillId="0" borderId="0" xfId="0" applyNumberFormat="1" applyFont="1"/>
    <xf numFmtId="0" fontId="2" fillId="0" borderId="0" xfId="0" applyFont="1" applyAlignment="1">
      <alignment wrapText="1"/>
    </xf>
    <xf numFmtId="3" fontId="6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3" fontId="2" fillId="0" borderId="0" xfId="1" applyFont="1"/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D566DBE3-726B-45BE-A87B-945B2F49E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EAD9-966D-4244-B73A-34C00A6EC395}">
  <dimension ref="A1:S167"/>
  <sheetViews>
    <sheetView tabSelected="1" topLeftCell="B1" workbookViewId="0">
      <selection activeCell="H26" sqref="H26"/>
    </sheetView>
  </sheetViews>
  <sheetFormatPr defaultRowHeight="16.5" x14ac:dyDescent="0.3"/>
  <cols>
    <col min="1" max="1" width="9.140625" style="5"/>
    <col min="2" max="2" width="28.7109375" style="53" customWidth="1"/>
    <col min="3" max="3" width="14.140625" style="2" customWidth="1"/>
    <col min="4" max="4" width="13.85546875" style="2" bestFit="1" customWidth="1"/>
    <col min="5" max="5" width="17.5703125" style="2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2" bestFit="1" customWidth="1"/>
    <col min="11" max="11" width="15.42578125" style="7" bestFit="1" customWidth="1"/>
    <col min="12" max="12" width="14.140625" style="2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2" bestFit="1" customWidth="1"/>
    <col min="17" max="17" width="9.140625" style="2"/>
    <col min="18" max="18" width="10.28515625" style="2" bestFit="1" customWidth="1"/>
    <col min="19" max="19" width="10.85546875" style="2" bestFit="1" customWidth="1"/>
    <col min="20" max="23" width="9.140625" style="2"/>
    <col min="24" max="24" width="11" style="2" bestFit="1" customWidth="1"/>
    <col min="25" max="16384" width="9.140625" style="2"/>
  </cols>
  <sheetData>
    <row r="1" spans="1:19" x14ac:dyDescent="0.3">
      <c r="B1" s="6" t="s">
        <v>7</v>
      </c>
      <c r="H1" s="7" t="s">
        <v>8</v>
      </c>
      <c r="K1" s="7" t="s">
        <v>9</v>
      </c>
      <c r="O1" s="7" t="s">
        <v>10</v>
      </c>
      <c r="R1" s="7" t="s">
        <v>10</v>
      </c>
    </row>
    <row r="2" spans="1:19" x14ac:dyDescent="0.3">
      <c r="B2" s="8" t="s">
        <v>11</v>
      </c>
      <c r="C2" s="62">
        <v>2426.34</v>
      </c>
      <c r="D2" s="7" t="s">
        <v>44</v>
      </c>
      <c r="E2" s="10"/>
      <c r="F2" s="10"/>
      <c r="G2" s="11"/>
      <c r="H2" s="2" t="s">
        <v>12</v>
      </c>
      <c r="I2" s="9">
        <v>130.11000000000001</v>
      </c>
      <c r="J2" s="9">
        <v>2426</v>
      </c>
      <c r="K2" s="9">
        <v>1250</v>
      </c>
      <c r="L2" s="12">
        <f>J2*K2</f>
        <v>3032500</v>
      </c>
      <c r="O2" s="13" t="s">
        <v>13</v>
      </c>
      <c r="P2" s="14">
        <f>C27</f>
        <v>21351792</v>
      </c>
      <c r="R2" s="15">
        <f>P2*0.025/12</f>
        <v>44482.9</v>
      </c>
      <c r="S2" s="3" t="s">
        <v>3</v>
      </c>
    </row>
    <row r="3" spans="1:19" x14ac:dyDescent="0.3">
      <c r="B3" s="16" t="s">
        <v>5</v>
      </c>
      <c r="C3" s="17">
        <v>8800</v>
      </c>
      <c r="D3" s="18"/>
      <c r="E3" s="19"/>
      <c r="F3" s="19"/>
      <c r="G3" s="18"/>
      <c r="H3" s="2" t="s">
        <v>4</v>
      </c>
      <c r="I3" s="9">
        <v>4700</v>
      </c>
      <c r="J3" s="9"/>
      <c r="K3" s="12"/>
      <c r="L3" s="12">
        <f>N10</f>
        <v>0</v>
      </c>
      <c r="O3" s="13" t="s">
        <v>13</v>
      </c>
      <c r="P3" s="14">
        <f>C27</f>
        <v>21351792</v>
      </c>
      <c r="Q3" s="7"/>
      <c r="R3" s="15">
        <f>P3*0.04/12</f>
        <v>71172.639999999999</v>
      </c>
      <c r="S3" s="20" t="s">
        <v>14</v>
      </c>
    </row>
    <row r="4" spans="1:19" x14ac:dyDescent="0.3">
      <c r="B4" s="21" t="s">
        <v>15</v>
      </c>
      <c r="C4" s="12">
        <f>ROUND((C2*C3),0)</f>
        <v>21351792</v>
      </c>
      <c r="F4" s="4"/>
      <c r="G4" s="4"/>
      <c r="I4" s="12"/>
      <c r="J4" s="9"/>
      <c r="K4" s="12"/>
      <c r="L4" s="12">
        <f>SUM(L2:L3)</f>
        <v>3032500</v>
      </c>
      <c r="O4" s="13" t="s">
        <v>13</v>
      </c>
      <c r="P4" s="14">
        <f>C27</f>
        <v>21351792</v>
      </c>
      <c r="Q4" s="7"/>
      <c r="R4" s="15">
        <f>P4*0.033/12</f>
        <v>58717.428000000007</v>
      </c>
      <c r="S4" s="3" t="s">
        <v>16</v>
      </c>
    </row>
    <row r="5" spans="1:19" x14ac:dyDescent="0.3">
      <c r="B5" s="6" t="s">
        <v>17</v>
      </c>
    </row>
    <row r="6" spans="1:19" s="27" customFormat="1" ht="60" x14ac:dyDescent="0.2">
      <c r="A6" s="22" t="s">
        <v>2</v>
      </c>
      <c r="B6" s="10" t="s">
        <v>6</v>
      </c>
      <c r="C6" s="10" t="s">
        <v>18</v>
      </c>
      <c r="D6" s="10" t="s">
        <v>19</v>
      </c>
      <c r="E6" s="10" t="s">
        <v>20</v>
      </c>
      <c r="F6" s="10" t="s">
        <v>21</v>
      </c>
      <c r="G6" s="23" t="s">
        <v>22</v>
      </c>
      <c r="H6" s="24" t="s">
        <v>23</v>
      </c>
      <c r="I6" s="24" t="s">
        <v>24</v>
      </c>
      <c r="J6" s="25" t="s">
        <v>25</v>
      </c>
      <c r="K6" s="25" t="s">
        <v>26</v>
      </c>
      <c r="L6" s="24" t="s">
        <v>27</v>
      </c>
      <c r="M6" s="26" t="s">
        <v>28</v>
      </c>
      <c r="N6" s="24" t="s">
        <v>29</v>
      </c>
      <c r="O6" s="24" t="s">
        <v>30</v>
      </c>
    </row>
    <row r="7" spans="1:19" s="27" customFormat="1" ht="15" x14ac:dyDescent="0.2">
      <c r="A7" s="22"/>
      <c r="B7" s="10"/>
      <c r="C7" s="24" t="s">
        <v>43</v>
      </c>
      <c r="D7" s="10"/>
      <c r="E7" s="10"/>
      <c r="F7" s="10"/>
      <c r="G7" s="23" t="s">
        <v>31</v>
      </c>
      <c r="H7" s="24"/>
      <c r="I7" s="24"/>
      <c r="J7" s="25"/>
      <c r="K7" s="25"/>
      <c r="L7" s="25" t="s">
        <v>32</v>
      </c>
      <c r="M7" s="25" t="s">
        <v>32</v>
      </c>
      <c r="N7" s="25" t="s">
        <v>32</v>
      </c>
      <c r="O7" s="25" t="s">
        <v>32</v>
      </c>
    </row>
    <row r="8" spans="1:19" x14ac:dyDescent="0.3">
      <c r="A8" s="16">
        <v>7</v>
      </c>
      <c r="B8" s="28"/>
      <c r="C8" s="29">
        <v>0</v>
      </c>
      <c r="D8" s="33">
        <v>0</v>
      </c>
      <c r="E8" s="33">
        <v>0</v>
      </c>
      <c r="F8" s="33">
        <v>60</v>
      </c>
      <c r="G8" s="34">
        <v>0</v>
      </c>
      <c r="H8" s="30">
        <f t="shared" ref="H8:H9" si="0">E8-D8</f>
        <v>0</v>
      </c>
      <c r="I8" s="30">
        <f t="shared" ref="I8:I9" si="1">F8-H8</f>
        <v>60</v>
      </c>
      <c r="J8" s="30">
        <f t="shared" ref="J8:J9" si="2">IF(H8&gt;=5,90*H8/F8,0)</f>
        <v>0</v>
      </c>
      <c r="K8" s="30">
        <f t="shared" ref="K8:K9" si="3">G8/100*J8</f>
        <v>0</v>
      </c>
      <c r="L8" s="30">
        <f t="shared" ref="L8:L9" si="4">ROUND((G8-K8),0)</f>
        <v>0</v>
      </c>
      <c r="M8" s="35">
        <f t="shared" ref="M8:M9" si="5">O8-N8</f>
        <v>0</v>
      </c>
      <c r="N8" s="30">
        <f t="shared" ref="N8:N9" si="6">ROUND((L8*C8),0)</f>
        <v>0</v>
      </c>
      <c r="O8" s="30">
        <f t="shared" ref="O8:O9" si="7">ROUND((C8*G8),0)</f>
        <v>0</v>
      </c>
    </row>
    <row r="9" spans="1:19" x14ac:dyDescent="0.3">
      <c r="A9" s="32">
        <v>8</v>
      </c>
      <c r="B9" s="28"/>
      <c r="C9" s="29">
        <v>0</v>
      </c>
      <c r="D9" s="33">
        <v>0</v>
      </c>
      <c r="E9" s="33">
        <v>0</v>
      </c>
      <c r="F9" s="33">
        <v>60</v>
      </c>
      <c r="G9" s="34">
        <v>0</v>
      </c>
      <c r="H9" s="30">
        <f t="shared" si="0"/>
        <v>0</v>
      </c>
      <c r="I9" s="30">
        <f t="shared" si="1"/>
        <v>60</v>
      </c>
      <c r="J9" s="30">
        <f t="shared" si="2"/>
        <v>0</v>
      </c>
      <c r="K9" s="30">
        <f t="shared" si="3"/>
        <v>0</v>
      </c>
      <c r="L9" s="30">
        <f t="shared" si="4"/>
        <v>0</v>
      </c>
      <c r="M9" s="35">
        <f t="shared" si="5"/>
        <v>0</v>
      </c>
      <c r="N9" s="30">
        <f t="shared" si="6"/>
        <v>0</v>
      </c>
      <c r="O9" s="30">
        <f t="shared" si="7"/>
        <v>0</v>
      </c>
    </row>
    <row r="10" spans="1:19" ht="18.75" customHeight="1" x14ac:dyDescent="0.3">
      <c r="A10" s="16"/>
      <c r="B10" s="36"/>
      <c r="C10" s="37"/>
      <c r="D10" s="37"/>
      <c r="E10" s="37"/>
      <c r="F10" s="38"/>
      <c r="G10" s="30"/>
      <c r="H10" s="30"/>
      <c r="I10" s="30"/>
      <c r="J10" s="39"/>
      <c r="K10" s="30"/>
      <c r="L10" s="39"/>
      <c r="M10" s="30">
        <f>SUM(M8:M9)</f>
        <v>0</v>
      </c>
      <c r="N10" s="30">
        <f>SUM(N8:N9)</f>
        <v>0</v>
      </c>
      <c r="O10" s="30">
        <f>SUM(O8:O9)</f>
        <v>0</v>
      </c>
    </row>
    <row r="11" spans="1:19" x14ac:dyDescent="0.3">
      <c r="B11" s="40"/>
      <c r="C11" s="31"/>
      <c r="D11" s="31"/>
      <c r="E11" s="31"/>
      <c r="F11" s="41"/>
      <c r="G11" s="41"/>
      <c r="H11" s="41"/>
      <c r="I11" s="41"/>
      <c r="J11" s="31"/>
      <c r="K11" s="42"/>
      <c r="L11" s="43"/>
      <c r="M11" s="41"/>
      <c r="N11" s="44"/>
      <c r="O11" s="44"/>
    </row>
    <row r="12" spans="1:19" x14ac:dyDescent="0.3">
      <c r="B12" s="63" t="s">
        <v>33</v>
      </c>
      <c r="C12" s="63"/>
      <c r="D12" s="31"/>
      <c r="E12" s="31"/>
      <c r="F12" s="41"/>
      <c r="G12" s="41"/>
      <c r="H12" s="41"/>
      <c r="I12" s="41"/>
      <c r="J12" s="31"/>
      <c r="K12" s="42"/>
      <c r="L12" s="43"/>
      <c r="M12" s="41"/>
      <c r="N12" s="44"/>
      <c r="O12" s="44"/>
    </row>
    <row r="13" spans="1:19" x14ac:dyDescent="0.3">
      <c r="B13" s="8" t="s">
        <v>1</v>
      </c>
      <c r="C13" s="45"/>
      <c r="D13" s="31"/>
      <c r="E13" s="31"/>
      <c r="F13" s="41"/>
      <c r="G13" s="41"/>
      <c r="H13" s="41"/>
      <c r="I13" s="41"/>
      <c r="J13" s="31"/>
      <c r="K13" s="42"/>
      <c r="L13" s="43"/>
      <c r="M13" s="41"/>
      <c r="N13" s="44"/>
      <c r="O13" s="44"/>
    </row>
    <row r="14" spans="1:19" x14ac:dyDescent="0.3">
      <c r="B14" s="16" t="s">
        <v>5</v>
      </c>
      <c r="C14" s="17"/>
      <c r="D14" s="31"/>
      <c r="E14" s="31"/>
      <c r="F14" s="41"/>
      <c r="G14" s="41"/>
      <c r="H14" s="41"/>
      <c r="I14" s="41"/>
      <c r="J14" s="31"/>
      <c r="K14" s="42"/>
      <c r="L14" s="43"/>
      <c r="M14" s="41"/>
      <c r="N14" s="44"/>
      <c r="O14" s="44"/>
    </row>
    <row r="15" spans="1:19" x14ac:dyDescent="0.3">
      <c r="B15" s="16" t="s">
        <v>0</v>
      </c>
      <c r="C15" s="35">
        <f>ROUND((C13*C14),0)</f>
        <v>0</v>
      </c>
      <c r="D15" s="31"/>
      <c r="E15" s="31"/>
      <c r="F15" s="41"/>
      <c r="G15" s="41"/>
      <c r="H15" s="41"/>
      <c r="I15" s="41"/>
      <c r="J15" s="31"/>
      <c r="K15" s="42"/>
      <c r="L15" s="43"/>
      <c r="M15" s="41"/>
      <c r="N15" s="44"/>
      <c r="O15" s="44"/>
    </row>
    <row r="16" spans="1:19" x14ac:dyDescent="0.3">
      <c r="B16" s="40"/>
      <c r="C16" s="31"/>
      <c r="D16" s="31"/>
      <c r="E16" s="31"/>
      <c r="F16" s="41"/>
      <c r="G16" s="41"/>
      <c r="H16" s="41"/>
      <c r="I16" s="41"/>
      <c r="J16" s="31"/>
      <c r="K16" s="42"/>
      <c r="L16" s="43"/>
      <c r="M16" s="41"/>
      <c r="N16" s="44"/>
      <c r="O16" s="44"/>
    </row>
    <row r="17" spans="1:15" ht="22.5" customHeight="1" x14ac:dyDescent="0.3">
      <c r="B17" s="64" t="s">
        <v>34</v>
      </c>
      <c r="C17" s="65"/>
      <c r="D17" s="31"/>
      <c r="E17" s="31"/>
      <c r="F17" s="41"/>
      <c r="G17" s="41"/>
      <c r="H17" s="41"/>
      <c r="I17" s="41"/>
      <c r="J17" s="31"/>
      <c r="K17" s="41"/>
      <c r="L17" s="31"/>
      <c r="M17" s="41"/>
      <c r="N17" s="41"/>
      <c r="O17" s="41"/>
    </row>
    <row r="18" spans="1:15" x14ac:dyDescent="0.3">
      <c r="B18" s="8" t="s">
        <v>11</v>
      </c>
      <c r="C18" s="45">
        <v>0</v>
      </c>
      <c r="E18" s="46"/>
      <c r="F18" s="46"/>
      <c r="G18" s="47"/>
      <c r="H18" s="48"/>
      <c r="I18" s="48"/>
      <c r="L18" s="49"/>
    </row>
    <row r="19" spans="1:15" x14ac:dyDescent="0.3">
      <c r="B19" s="16" t="s">
        <v>5</v>
      </c>
      <c r="C19" s="17">
        <v>0</v>
      </c>
      <c r="D19" s="50"/>
      <c r="E19" s="4"/>
      <c r="F19" s="4"/>
      <c r="G19" s="42"/>
      <c r="H19" s="48"/>
      <c r="I19" s="48"/>
      <c r="L19" s="49"/>
    </row>
    <row r="20" spans="1:15" x14ac:dyDescent="0.3">
      <c r="B20" s="16" t="s">
        <v>0</v>
      </c>
      <c r="C20" s="35">
        <f>ROUND((C18*C19),0)</f>
        <v>0</v>
      </c>
      <c r="D20" s="51"/>
      <c r="E20" s="51"/>
      <c r="F20" s="49"/>
      <c r="H20" s="48"/>
      <c r="I20" s="48"/>
      <c r="L20" s="49"/>
    </row>
    <row r="21" spans="1:15" x14ac:dyDescent="0.3">
      <c r="B21" s="5"/>
      <c r="C21" s="52"/>
      <c r="D21" s="51"/>
      <c r="E21" s="51"/>
      <c r="F21" s="49"/>
      <c r="H21" s="48"/>
      <c r="I21" s="48"/>
      <c r="L21" s="49"/>
    </row>
    <row r="22" spans="1:15" x14ac:dyDescent="0.3">
      <c r="C22" s="51" t="s">
        <v>35</v>
      </c>
      <c r="D22" s="51"/>
      <c r="E22" s="51"/>
      <c r="F22" s="49"/>
      <c r="G22" s="12"/>
      <c r="H22" s="48"/>
      <c r="I22" s="48"/>
      <c r="L22" s="49"/>
    </row>
    <row r="23" spans="1:15" x14ac:dyDescent="0.3">
      <c r="B23" s="53" t="s">
        <v>7</v>
      </c>
      <c r="C23" s="12">
        <f>C4</f>
        <v>21351792</v>
      </c>
      <c r="D23" s="52"/>
      <c r="E23" s="52"/>
      <c r="F23" s="52"/>
      <c r="G23" s="54"/>
      <c r="H23" s="15"/>
      <c r="I23" s="15"/>
      <c r="L23" s="3"/>
    </row>
    <row r="24" spans="1:15" x14ac:dyDescent="0.3">
      <c r="B24" s="53" t="s">
        <v>17</v>
      </c>
      <c r="C24" s="12">
        <f>N10</f>
        <v>0</v>
      </c>
      <c r="D24" s="52"/>
      <c r="E24" s="52"/>
      <c r="F24" s="52"/>
      <c r="G24" s="52"/>
      <c r="H24" s="15"/>
      <c r="I24" s="15"/>
      <c r="L24" s="15"/>
    </row>
    <row r="25" spans="1:15" x14ac:dyDescent="0.3">
      <c r="B25" s="53" t="s">
        <v>36</v>
      </c>
      <c r="C25" s="12">
        <v>0</v>
      </c>
      <c r="D25" s="52"/>
      <c r="E25" s="52"/>
      <c r="F25" s="52"/>
      <c r="G25" s="52"/>
      <c r="H25" s="15"/>
      <c r="I25" s="15"/>
      <c r="L25" s="15"/>
    </row>
    <row r="26" spans="1:15" x14ac:dyDescent="0.3">
      <c r="A26" s="2"/>
      <c r="B26" s="53" t="s">
        <v>37</v>
      </c>
      <c r="C26" s="12">
        <f>C20</f>
        <v>0</v>
      </c>
      <c r="D26" s="52"/>
      <c r="E26" s="52"/>
      <c r="F26" s="52"/>
      <c r="G26" s="52"/>
      <c r="H26" s="15"/>
      <c r="I26" s="15"/>
      <c r="L26" s="15"/>
    </row>
    <row r="27" spans="1:15" x14ac:dyDescent="0.3">
      <c r="A27" s="2"/>
      <c r="B27" s="6" t="s">
        <v>38</v>
      </c>
      <c r="C27" s="54">
        <f>C23+C24+C25+C26</f>
        <v>21351792</v>
      </c>
      <c r="D27" s="3"/>
      <c r="F27" s="3"/>
      <c r="J27"/>
      <c r="K27"/>
      <c r="L27" s="1"/>
    </row>
    <row r="28" spans="1:15" x14ac:dyDescent="0.3">
      <c r="A28" s="2"/>
      <c r="B28" s="6" t="s">
        <v>39</v>
      </c>
      <c r="C28" s="54">
        <f>MROUND(C27*90%,1)</f>
        <v>19216613</v>
      </c>
      <c r="D28" s="15"/>
      <c r="F28" s="3"/>
      <c r="H28" s="55"/>
      <c r="I28" s="55"/>
      <c r="J28"/>
      <c r="K28"/>
      <c r="L28" s="1"/>
    </row>
    <row r="29" spans="1:15" x14ac:dyDescent="0.3">
      <c r="A29" s="2"/>
      <c r="B29" s="6" t="s">
        <v>40</v>
      </c>
      <c r="C29" s="54">
        <f>MROUND(C27*80%,1)</f>
        <v>17081434</v>
      </c>
      <c r="D29" s="15"/>
      <c r="F29" s="3"/>
      <c r="H29" s="55"/>
      <c r="I29" s="55"/>
      <c r="J29" s="1"/>
      <c r="K29" s="1"/>
      <c r="L29" s="1"/>
    </row>
    <row r="30" spans="1:15" x14ac:dyDescent="0.3">
      <c r="A30" s="2"/>
      <c r="B30" s="53" t="s">
        <v>41</v>
      </c>
      <c r="C30" s="12">
        <f>O10</f>
        <v>0</v>
      </c>
      <c r="D30" s="62"/>
      <c r="O30" s="56"/>
    </row>
    <row r="31" spans="1:15" x14ac:dyDescent="0.3">
      <c r="A31" s="2"/>
      <c r="B31" s="6" t="s">
        <v>42</v>
      </c>
      <c r="C31" s="13">
        <f>MROUND(C30*0.85,1)</f>
        <v>0</v>
      </c>
      <c r="O31" s="56"/>
    </row>
    <row r="32" spans="1:15" x14ac:dyDescent="0.3">
      <c r="A32" s="2"/>
      <c r="O32" s="56"/>
    </row>
    <row r="33" spans="1:15" x14ac:dyDescent="0.3">
      <c r="A33" s="2"/>
      <c r="L33" s="57"/>
      <c r="O33" s="56"/>
    </row>
    <row r="34" spans="1:15" x14ac:dyDescent="0.3">
      <c r="A34" s="2"/>
      <c r="L34" s="57"/>
      <c r="O34" s="56"/>
    </row>
    <row r="35" spans="1:15" x14ac:dyDescent="0.3">
      <c r="A35" s="2"/>
      <c r="H35" s="55"/>
      <c r="I35" s="55"/>
      <c r="L35" s="57"/>
      <c r="O35" s="56"/>
    </row>
    <row r="36" spans="1:15" x14ac:dyDescent="0.3">
      <c r="A36" s="2"/>
      <c r="L36" s="57"/>
      <c r="O36" s="56"/>
    </row>
    <row r="37" spans="1:15" x14ac:dyDescent="0.3">
      <c r="A37" s="2"/>
      <c r="L37" s="57"/>
      <c r="O37" s="56"/>
    </row>
    <row r="38" spans="1:15" x14ac:dyDescent="0.3">
      <c r="A38" s="2"/>
      <c r="L38" s="57"/>
      <c r="O38" s="56"/>
    </row>
    <row r="39" spans="1:15" x14ac:dyDescent="0.3">
      <c r="A39" s="2"/>
      <c r="L39" s="57"/>
      <c r="O39" s="56"/>
    </row>
    <row r="40" spans="1:15" x14ac:dyDescent="0.3">
      <c r="A40" s="2"/>
    </row>
    <row r="41" spans="1:15" x14ac:dyDescent="0.3">
      <c r="A41" s="2"/>
    </row>
    <row r="42" spans="1:15" x14ac:dyDescent="0.3">
      <c r="A42" s="2"/>
      <c r="B42" s="2"/>
    </row>
    <row r="43" spans="1:15" x14ac:dyDescent="0.3">
      <c r="A43" s="2"/>
      <c r="B43" s="2"/>
    </row>
    <row r="44" spans="1:15" x14ac:dyDescent="0.3">
      <c r="A44" s="2"/>
      <c r="B44" s="2"/>
    </row>
    <row r="45" spans="1:15" x14ac:dyDescent="0.3">
      <c r="A45" s="2"/>
      <c r="B45" s="2"/>
    </row>
    <row r="46" spans="1:15" x14ac:dyDescent="0.3">
      <c r="A46" s="2"/>
      <c r="B46" s="2"/>
    </row>
    <row r="47" spans="1:15" x14ac:dyDescent="0.3">
      <c r="A47" s="2"/>
      <c r="B47" s="2"/>
    </row>
    <row r="48" spans="1:15" x14ac:dyDescent="0.3">
      <c r="A48" s="2"/>
      <c r="B48" s="2"/>
    </row>
    <row r="49" spans="1:10" x14ac:dyDescent="0.3">
      <c r="A49" s="2"/>
      <c r="B49" s="2"/>
    </row>
    <row r="50" spans="1:10" x14ac:dyDescent="0.3">
      <c r="A50" s="2"/>
      <c r="B50" s="2"/>
    </row>
    <row r="51" spans="1:10" x14ac:dyDescent="0.3">
      <c r="A51" s="2"/>
      <c r="B51" s="2"/>
      <c r="F51" s="58"/>
      <c r="G51" s="58"/>
      <c r="H51" s="58"/>
      <c r="I51" s="58"/>
      <c r="J51" s="6"/>
    </row>
    <row r="52" spans="1:10" x14ac:dyDescent="0.3">
      <c r="A52" s="2"/>
      <c r="B52" s="2"/>
      <c r="F52" s="56"/>
      <c r="G52" s="2"/>
      <c r="H52" s="56"/>
      <c r="I52" s="56"/>
    </row>
    <row r="53" spans="1:10" x14ac:dyDescent="0.3">
      <c r="A53" s="2"/>
      <c r="B53" s="2"/>
      <c r="F53" s="56"/>
      <c r="G53" s="56"/>
      <c r="H53" s="59"/>
      <c r="I53" s="59"/>
    </row>
    <row r="54" spans="1:10" x14ac:dyDescent="0.3">
      <c r="A54" s="2"/>
      <c r="B54" s="2"/>
      <c r="F54" s="56"/>
      <c r="G54" s="56"/>
      <c r="H54" s="56"/>
      <c r="I54" s="56"/>
    </row>
    <row r="55" spans="1:10" x14ac:dyDescent="0.3">
      <c r="A55" s="2"/>
      <c r="B55" s="2"/>
      <c r="F55" s="56"/>
      <c r="G55" s="60"/>
      <c r="H55" s="56"/>
      <c r="I55" s="56"/>
    </row>
    <row r="56" spans="1:10" x14ac:dyDescent="0.3">
      <c r="A56" s="2"/>
      <c r="B56" s="2"/>
      <c r="F56" s="56"/>
      <c r="G56" s="56"/>
      <c r="H56" s="56"/>
      <c r="I56" s="56"/>
    </row>
    <row r="57" spans="1:10" x14ac:dyDescent="0.3">
      <c r="A57" s="2"/>
      <c r="B57" s="2"/>
      <c r="F57" s="56"/>
      <c r="G57" s="56"/>
      <c r="H57" s="56"/>
      <c r="I57" s="56"/>
    </row>
    <row r="58" spans="1:10" x14ac:dyDescent="0.3">
      <c r="A58" s="2"/>
      <c r="B58" s="2"/>
      <c r="F58" s="56"/>
      <c r="G58" s="56"/>
      <c r="H58" s="56"/>
      <c r="I58" s="56"/>
    </row>
    <row r="59" spans="1:10" x14ac:dyDescent="0.3">
      <c r="A59" s="2"/>
      <c r="B59" s="2"/>
      <c r="F59" s="56"/>
      <c r="G59" s="56"/>
      <c r="H59" s="56"/>
      <c r="I59" s="56"/>
    </row>
    <row r="60" spans="1:10" x14ac:dyDescent="0.3">
      <c r="A60" s="2"/>
      <c r="B60" s="2"/>
      <c r="F60" s="56"/>
      <c r="G60" s="56"/>
      <c r="H60" s="56"/>
      <c r="I60" s="56"/>
    </row>
    <row r="61" spans="1:10" x14ac:dyDescent="0.3">
      <c r="A61" s="2"/>
      <c r="B61" s="2"/>
      <c r="F61" s="56"/>
      <c r="G61" s="56"/>
      <c r="H61" s="56"/>
      <c r="I61" s="56"/>
    </row>
    <row r="62" spans="1:10" x14ac:dyDescent="0.3">
      <c r="A62" s="2"/>
      <c r="B62" s="2"/>
    </row>
    <row r="63" spans="1:10" x14ac:dyDescent="0.3">
      <c r="A63" s="2"/>
      <c r="B63" s="2"/>
    </row>
    <row r="64" spans="1:10" x14ac:dyDescent="0.3">
      <c r="A64" s="2"/>
      <c r="B64" s="2"/>
    </row>
    <row r="65" spans="1:6" x14ac:dyDescent="0.3">
      <c r="A65" s="2"/>
      <c r="B65" s="2"/>
    </row>
    <row r="66" spans="1:6" x14ac:dyDescent="0.3">
      <c r="A66" s="2"/>
      <c r="B66" s="2"/>
    </row>
    <row r="67" spans="1:6" x14ac:dyDescent="0.3">
      <c r="A67" s="2"/>
      <c r="B67" s="2"/>
      <c r="F67" s="61"/>
    </row>
    <row r="68" spans="1:6" x14ac:dyDescent="0.3">
      <c r="A68" s="2"/>
      <c r="B68" s="2"/>
      <c r="F68" s="61"/>
    </row>
    <row r="69" spans="1:6" x14ac:dyDescent="0.3">
      <c r="A69" s="2"/>
      <c r="B69" s="2"/>
      <c r="F69" s="61"/>
    </row>
    <row r="70" spans="1:6" x14ac:dyDescent="0.3">
      <c r="A70" s="2"/>
      <c r="B70" s="2"/>
      <c r="F70" s="61"/>
    </row>
    <row r="71" spans="1:6" x14ac:dyDescent="0.3">
      <c r="A71" s="2"/>
      <c r="B71" s="2"/>
      <c r="F71" s="61"/>
    </row>
    <row r="72" spans="1:6" x14ac:dyDescent="0.3">
      <c r="A72" s="2"/>
      <c r="B72" s="2"/>
      <c r="F72" s="61"/>
    </row>
    <row r="73" spans="1:6" x14ac:dyDescent="0.3">
      <c r="A73" s="2"/>
      <c r="B73" s="2"/>
      <c r="F73" s="61"/>
    </row>
    <row r="74" spans="1:6" x14ac:dyDescent="0.3">
      <c r="A74" s="2"/>
      <c r="B74" s="2"/>
      <c r="F74" s="61"/>
    </row>
    <row r="75" spans="1:6" x14ac:dyDescent="0.3">
      <c r="A75" s="2"/>
      <c r="B75" s="2"/>
      <c r="F75" s="61"/>
    </row>
    <row r="76" spans="1:6" x14ac:dyDescent="0.3">
      <c r="A76" s="2"/>
      <c r="B76" s="2"/>
      <c r="F76" s="61"/>
    </row>
    <row r="77" spans="1:6" x14ac:dyDescent="0.3">
      <c r="A77" s="2"/>
      <c r="B77" s="2"/>
    </row>
    <row r="78" spans="1:6" x14ac:dyDescent="0.3">
      <c r="A78" s="2"/>
      <c r="B78" s="2"/>
    </row>
    <row r="79" spans="1:6" x14ac:dyDescent="0.3">
      <c r="A79" s="2"/>
      <c r="B79" s="2"/>
    </row>
    <row r="80" spans="1:6" x14ac:dyDescent="0.3">
      <c r="A80" s="2"/>
      <c r="B80" s="2"/>
    </row>
    <row r="81" spans="1:2" x14ac:dyDescent="0.3">
      <c r="A81" s="2"/>
      <c r="B81" s="2"/>
    </row>
    <row r="82" spans="1:2" x14ac:dyDescent="0.3">
      <c r="A82" s="2"/>
      <c r="B82" s="2"/>
    </row>
    <row r="83" spans="1:2" x14ac:dyDescent="0.3">
      <c r="A83" s="2"/>
      <c r="B83" s="2"/>
    </row>
    <row r="84" spans="1:2" x14ac:dyDescent="0.3">
      <c r="A84" s="2"/>
      <c r="B84" s="2"/>
    </row>
    <row r="85" spans="1:2" x14ac:dyDescent="0.3">
      <c r="A85" s="2"/>
      <c r="B85" s="2"/>
    </row>
    <row r="86" spans="1:2" x14ac:dyDescent="0.3">
      <c r="A86" s="2"/>
      <c r="B86" s="2"/>
    </row>
    <row r="87" spans="1:2" x14ac:dyDescent="0.3">
      <c r="A87" s="2"/>
      <c r="B87" s="2"/>
    </row>
    <row r="88" spans="1:2" x14ac:dyDescent="0.3">
      <c r="A88" s="2"/>
      <c r="B88" s="2"/>
    </row>
    <row r="89" spans="1:2" x14ac:dyDescent="0.3">
      <c r="A89" s="2"/>
      <c r="B89" s="2"/>
    </row>
    <row r="90" spans="1:2" x14ac:dyDescent="0.3">
      <c r="A90" s="2"/>
      <c r="B90" s="2"/>
    </row>
    <row r="91" spans="1:2" x14ac:dyDescent="0.3">
      <c r="A91" s="2"/>
      <c r="B91" s="2"/>
    </row>
    <row r="92" spans="1:2" x14ac:dyDescent="0.3">
      <c r="A92" s="2"/>
      <c r="B92" s="2"/>
    </row>
    <row r="93" spans="1:2" x14ac:dyDescent="0.3">
      <c r="A93" s="2"/>
      <c r="B93" s="2"/>
    </row>
    <row r="94" spans="1:2" x14ac:dyDescent="0.3">
      <c r="A94" s="2"/>
      <c r="B94" s="2"/>
    </row>
    <row r="95" spans="1:2" x14ac:dyDescent="0.3">
      <c r="A95" s="2"/>
      <c r="B95" s="2"/>
    </row>
    <row r="96" spans="1:2" x14ac:dyDescent="0.3">
      <c r="A96" s="2"/>
      <c r="B96" s="2"/>
    </row>
    <row r="97" spans="1:2" x14ac:dyDescent="0.3">
      <c r="A97" s="2"/>
      <c r="B97" s="2"/>
    </row>
    <row r="98" spans="1:2" x14ac:dyDescent="0.3">
      <c r="A98" s="2"/>
      <c r="B98" s="2"/>
    </row>
    <row r="99" spans="1:2" x14ac:dyDescent="0.3">
      <c r="A99" s="2"/>
      <c r="B99" s="2"/>
    </row>
    <row r="100" spans="1:2" x14ac:dyDescent="0.3">
      <c r="A100" s="2"/>
      <c r="B100" s="2"/>
    </row>
    <row r="101" spans="1:2" x14ac:dyDescent="0.3">
      <c r="A101" s="2"/>
      <c r="B101" s="2"/>
    </row>
    <row r="102" spans="1:2" x14ac:dyDescent="0.3">
      <c r="A102" s="2"/>
      <c r="B102" s="2"/>
    </row>
    <row r="103" spans="1:2" x14ac:dyDescent="0.3">
      <c r="A103" s="2"/>
      <c r="B103" s="2"/>
    </row>
    <row r="104" spans="1:2" x14ac:dyDescent="0.3">
      <c r="A104" s="2"/>
      <c r="B104" s="2"/>
    </row>
    <row r="105" spans="1:2" x14ac:dyDescent="0.3">
      <c r="A105" s="2"/>
      <c r="B105" s="2"/>
    </row>
    <row r="106" spans="1:2" x14ac:dyDescent="0.3">
      <c r="A106" s="2"/>
      <c r="B106" s="2"/>
    </row>
    <row r="107" spans="1:2" x14ac:dyDescent="0.3">
      <c r="A107" s="2"/>
      <c r="B107" s="2"/>
    </row>
    <row r="108" spans="1:2" x14ac:dyDescent="0.3">
      <c r="A108" s="2"/>
      <c r="B108" s="2"/>
    </row>
    <row r="109" spans="1:2" x14ac:dyDescent="0.3">
      <c r="A109" s="2"/>
      <c r="B109" s="2"/>
    </row>
    <row r="110" spans="1:2" x14ac:dyDescent="0.3">
      <c r="A110" s="2"/>
      <c r="B110" s="2"/>
    </row>
    <row r="111" spans="1:2" x14ac:dyDescent="0.3">
      <c r="A111" s="2"/>
      <c r="B111" s="2"/>
    </row>
    <row r="112" spans="1:2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2" x14ac:dyDescent="0.3">
      <c r="A129" s="2"/>
      <c r="B129" s="2"/>
    </row>
    <row r="130" spans="1:2" x14ac:dyDescent="0.3">
      <c r="A130" s="2"/>
      <c r="B130" s="2"/>
    </row>
    <row r="131" spans="1:2" x14ac:dyDescent="0.3">
      <c r="A131" s="2"/>
      <c r="B131" s="2"/>
    </row>
    <row r="132" spans="1:2" x14ac:dyDescent="0.3">
      <c r="A132" s="2"/>
      <c r="B132" s="2"/>
    </row>
    <row r="133" spans="1:2" x14ac:dyDescent="0.3">
      <c r="A133" s="2"/>
      <c r="B133" s="2"/>
    </row>
    <row r="134" spans="1:2" x14ac:dyDescent="0.3">
      <c r="A134" s="2"/>
      <c r="B134" s="2"/>
    </row>
    <row r="135" spans="1:2" x14ac:dyDescent="0.3">
      <c r="A135" s="2"/>
      <c r="B135" s="2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2"/>
      <c r="B141" s="2"/>
    </row>
    <row r="142" spans="1:2" x14ac:dyDescent="0.3">
      <c r="A142" s="2"/>
      <c r="B142" s="2"/>
    </row>
    <row r="143" spans="1:2" x14ac:dyDescent="0.3">
      <c r="A143" s="2"/>
      <c r="B143" s="2"/>
    </row>
    <row r="144" spans="1:2" x14ac:dyDescent="0.3">
      <c r="A144" s="2"/>
      <c r="B144" s="2"/>
    </row>
    <row r="145" spans="1:2" x14ac:dyDescent="0.3">
      <c r="A145" s="2"/>
      <c r="B145" s="2"/>
    </row>
    <row r="146" spans="1:2" x14ac:dyDescent="0.3">
      <c r="A146" s="2"/>
      <c r="B146" s="2"/>
    </row>
    <row r="147" spans="1:2" x14ac:dyDescent="0.3">
      <c r="A147" s="2"/>
      <c r="B147" s="2"/>
    </row>
    <row r="148" spans="1:2" x14ac:dyDescent="0.3">
      <c r="A148" s="2"/>
      <c r="B148" s="2"/>
    </row>
    <row r="149" spans="1:2" x14ac:dyDescent="0.3">
      <c r="A149" s="2"/>
      <c r="B149" s="2"/>
    </row>
    <row r="150" spans="1:2" x14ac:dyDescent="0.3">
      <c r="A150" s="2"/>
      <c r="B150" s="2"/>
    </row>
    <row r="151" spans="1:2" x14ac:dyDescent="0.3">
      <c r="A151" s="2"/>
      <c r="B151" s="2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2"/>
      <c r="B162" s="2"/>
    </row>
    <row r="163" spans="1:2" x14ac:dyDescent="0.3">
      <c r="A163" s="2"/>
      <c r="B163" s="2"/>
    </row>
    <row r="164" spans="1:2" x14ac:dyDescent="0.3">
      <c r="A164" s="2"/>
      <c r="B164" s="2"/>
    </row>
    <row r="165" spans="1:2" x14ac:dyDescent="0.3">
      <c r="A165" s="2"/>
      <c r="B165" s="2"/>
    </row>
    <row r="166" spans="1:2" x14ac:dyDescent="0.3">
      <c r="A166" s="2"/>
      <c r="B166" s="2"/>
    </row>
    <row r="167" spans="1:2" x14ac:dyDescent="0.3">
      <c r="A167" s="2"/>
      <c r="B167" s="2"/>
    </row>
  </sheetData>
  <mergeCells count="2">
    <mergeCell ref="B12:C12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akhilesh Yadav</cp:lastModifiedBy>
  <cp:lastPrinted>2019-11-05T06:14:02Z</cp:lastPrinted>
  <dcterms:created xsi:type="dcterms:W3CDTF">2018-02-17T10:36:41Z</dcterms:created>
  <dcterms:modified xsi:type="dcterms:W3CDTF">2024-11-22T12:50:21Z</dcterms:modified>
</cp:coreProperties>
</file>