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ME - Nanded\Ganesh Venkartao Achintalwar - Plot\"/>
    </mc:Choice>
  </mc:AlternateContent>
  <xr:revisionPtr revIDLastSave="0" documentId="13_ncr:1_{34D99EE7-0FBA-4A6C-8DAA-40FBFD8D53F4}" xr6:coauthVersionLast="36" xr6:coauthVersionMax="36" xr10:uidLastSave="{00000000-0000-0000-0000-000000000000}"/>
  <bookViews>
    <workbookView xWindow="0" yWindow="0" windowWidth="28800" windowHeight="12105" activeTab="7" xr2:uid="{00000000-000D-0000-FFFF-FFFF00000000}"/>
  </bookViews>
  <sheets>
    <sheet name="Sheet2" sheetId="2" r:id="rId1"/>
    <sheet name="Sheet1" sheetId="1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" l="1"/>
  <c r="V6" i="1"/>
  <c r="V5" i="1"/>
  <c r="S26" i="1"/>
  <c r="K23" i="1" l="1"/>
  <c r="N2" i="1" l="1"/>
  <c r="O2" i="1" s="1"/>
  <c r="P2" i="1" s="1"/>
  <c r="R2" i="1" s="1"/>
  <c r="T2" i="1" s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N3" i="1"/>
  <c r="O3" i="1" s="1"/>
  <c r="P3" i="1" s="1"/>
  <c r="R3" i="1" s="1"/>
  <c r="T3" i="1" s="1"/>
  <c r="N4" i="1"/>
  <c r="O4" i="1" s="1"/>
  <c r="P4" i="1" s="1"/>
  <c r="Q4" i="1" s="1"/>
  <c r="T4" i="1" s="1"/>
  <c r="N5" i="1"/>
  <c r="O5" i="1" s="1"/>
  <c r="P5" i="1" s="1"/>
  <c r="R5" i="1" s="1"/>
  <c r="T5" i="1" s="1"/>
  <c r="N6" i="1"/>
  <c r="O6" i="1" s="1"/>
  <c r="P6" i="1" s="1"/>
  <c r="R6" i="1" s="1"/>
  <c r="T6" i="1" s="1"/>
  <c r="N7" i="1"/>
  <c r="O7" i="1" s="1"/>
  <c r="P7" i="1" s="1"/>
  <c r="R7" i="1" s="1"/>
  <c r="T7" i="1" s="1"/>
  <c r="N8" i="1"/>
  <c r="O8" i="1" s="1"/>
  <c r="P8" i="1" s="1"/>
  <c r="Q8" i="1" s="1"/>
  <c r="R8" i="1" s="1"/>
  <c r="T8" i="1" s="1"/>
  <c r="N9" i="1"/>
  <c r="O9" i="1" s="1"/>
  <c r="P9" i="1" s="1"/>
  <c r="Q9" i="1" s="1"/>
  <c r="R9" i="1" s="1"/>
  <c r="T9" i="1" s="1"/>
  <c r="N10" i="1"/>
  <c r="O10" i="1" s="1"/>
  <c r="P10" i="1" s="1"/>
  <c r="Q10" i="1" s="1"/>
  <c r="R10" i="1" s="1"/>
  <c r="T10" i="1" s="1"/>
  <c r="N11" i="1"/>
  <c r="O11" i="1" s="1"/>
  <c r="P11" i="1" s="1"/>
  <c r="Q11" i="1" s="1"/>
  <c r="R11" i="1" s="1"/>
  <c r="T11" i="1" s="1"/>
  <c r="N12" i="1"/>
  <c r="O12" i="1" s="1"/>
  <c r="N13" i="1"/>
  <c r="O13" i="1"/>
  <c r="P13" i="1" s="1"/>
  <c r="Q13" i="1" s="1"/>
  <c r="R13" i="1" s="1"/>
  <c r="T13" i="1" s="1"/>
  <c r="N14" i="1"/>
  <c r="O14" i="1"/>
  <c r="P14" i="1" s="1"/>
  <c r="Q14" i="1" s="1"/>
  <c r="R14" i="1" s="1"/>
  <c r="T14" i="1" s="1"/>
  <c r="N15" i="1"/>
  <c r="O15" i="1" s="1"/>
  <c r="P15" i="1" s="1"/>
  <c r="Q15" i="1" s="1"/>
  <c r="R15" i="1" s="1"/>
  <c r="T15" i="1" s="1"/>
  <c r="N16" i="1"/>
  <c r="O16" i="1" s="1"/>
  <c r="P16" i="1" s="1"/>
  <c r="Q16" i="1" s="1"/>
  <c r="R16" i="1" s="1"/>
  <c r="T16" i="1" s="1"/>
  <c r="N17" i="1"/>
  <c r="O17" i="1"/>
  <c r="P17" i="1" s="1"/>
  <c r="Q17" i="1" s="1"/>
  <c r="R17" i="1" s="1"/>
  <c r="T17" i="1" s="1"/>
  <c r="N18" i="1"/>
  <c r="O18" i="1" s="1"/>
  <c r="P18" i="1" s="1"/>
  <c r="Q18" i="1" s="1"/>
  <c r="R18" i="1" s="1"/>
  <c r="T18" i="1" s="1"/>
  <c r="Q12" i="1" l="1"/>
  <c r="R12" i="1" s="1"/>
  <c r="T12" i="1" s="1"/>
  <c r="P1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E10" i="1" l="1"/>
  <c r="F10" i="1" s="1"/>
  <c r="E8" i="1"/>
  <c r="F8" i="1" s="1"/>
  <c r="C8" i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E9" i="1"/>
  <c r="F9" i="1" s="1"/>
  <c r="C9" i="1"/>
  <c r="E11" i="1"/>
  <c r="F11" i="1" s="1"/>
  <c r="C11" i="1"/>
  <c r="E12" i="1"/>
  <c r="F12" i="1" s="1"/>
  <c r="C12" i="1"/>
  <c r="E14" i="1"/>
  <c r="F14" i="1" s="1"/>
  <c r="C14" i="1"/>
  <c r="E17" i="1"/>
  <c r="F17" i="1" s="1"/>
  <c r="C17" i="1"/>
  <c r="E2" i="1"/>
  <c r="F2" i="1" s="1"/>
  <c r="C2" i="1"/>
  <c r="E5" i="1"/>
  <c r="F5" i="1" s="1"/>
  <c r="C5" i="1"/>
  <c r="E7" i="1"/>
  <c r="F7" i="1" s="1"/>
  <c r="C7" i="1"/>
  <c r="C10" i="1"/>
  <c r="E13" i="1"/>
  <c r="F13" i="1" s="1"/>
  <c r="C13" i="1"/>
  <c r="E15" i="1"/>
  <c r="F15" i="1" s="1"/>
  <c r="C15" i="1"/>
  <c r="E18" i="1"/>
  <c r="F18" i="1" s="1"/>
  <c r="C18" i="1"/>
</calcChain>
</file>

<file path=xl/sharedStrings.xml><?xml version="1.0" encoding="utf-8"?>
<sst xmlns="http://schemas.openxmlformats.org/spreadsheetml/2006/main" count="27" uniqueCount="23">
  <si>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</si>
  <si>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</si>
  <si>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</si>
  <si>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</si>
  <si>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</si>
  <si>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</si>
  <si>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</si>
  <si>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</si>
  <si>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</si>
  <si>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</si>
  <si>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</si>
  <si>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</si>
  <si>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</si>
  <si>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</si>
  <si>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</si>
  <si>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</si>
  <si>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</si>
  <si>
    <t>LB</t>
  </si>
  <si>
    <t>19.03.24</t>
  </si>
  <si>
    <t>plot</t>
  </si>
  <si>
    <t>rate</t>
  </si>
  <si>
    <t>fmv</t>
  </si>
  <si>
    <t xml:space="preserve">Land No. 25, Opposite To Salvan Maruti Mandir, Pethampur Line Galli, Village - Degloor, Taluka - Degloor, District - Nanded, State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</si>
</sst>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000000000"/>
    <numFmt numFmtId="166" formatCode="0.00000000000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439402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1152AD-539C-47AC-AD87-FF427F0F7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73802" cy="8668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25</xdr:row>
      <xdr:rowOff>0</xdr:rowOff>
    </xdr:from>
    <xdr:to>
      <xdr:col>9</xdr:col>
      <xdr:colOff>361950</xdr:colOff>
      <xdr:row>57</xdr:row>
      <xdr:rowOff>48482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836B3D-50DC-452A-A36B-CB7839B9D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4953000"/>
          <a:ext cx="6334125" cy="614448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24</xdr:col>
      <xdr:colOff>248680</xdr:colOff>
      <xdr:row>65</xdr:row>
      <xdr:rowOff>143320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ACB03F-A57F-4BA6-B07C-F6DA631FE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7775" y="9525000"/>
          <a:ext cx="7382905" cy="3191320"/>
        </a:xfrm>
        <a:prstGeom prst="rect">
          <a:avLst/>
        </a:prstGeom>
      </xdr:spPr>
    </xdr:pic>
    <xdr:clientData/>
  </xdr:twoCellAnchor>
  <xdr:twoCellAnchor editAs="oneCell">
    <xdr:from>
      <xdr:col>13</xdr:col>
      <xdr:colOff>247650</xdr:colOff>
      <xdr:row>28</xdr:row>
      <xdr:rowOff>171450</xdr:rowOff>
    </xdr:from>
    <xdr:to>
      <xdr:col>24</xdr:col>
      <xdr:colOff>201014</xdr:colOff>
      <xdr:row>41</xdr:row>
      <xdr:rowOff>105111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8FB54B-C1D6-4D63-ADA2-8206ECE36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15425" y="5695950"/>
          <a:ext cx="7087589" cy="241016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24</xdr:col>
      <xdr:colOff>996</xdr:colOff>
      <xdr:row>58</xdr:row>
      <xdr:rowOff>38504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D3D9A8-1C5C-4E19-B377-90738A759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67775" y="8382000"/>
          <a:ext cx="7135221" cy="28960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420350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A1813-FF26-4228-BF43-0A4087E5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54750" cy="8668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EF623C-AA8B-4B2E-86FB-61277C0C8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37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534666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A9159F-BD39-485C-ABF6-C3E12B4D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69066" cy="8668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363192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39DCD4-2E67-4626-A200-D2BA8F605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7592" cy="8649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391771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15A547-1415-4D02-B26F-8BEA8267F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6171" cy="86689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0</xdr:rowOff>
    </xdr:from>
    <xdr:to>
      <xdr:col>16</xdr:col>
      <xdr:colOff>477498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EEA648-B9D5-4AB5-987B-1B556D23B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0"/>
          <a:ext cx="8945223" cy="8697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8A3-8AAB-44F4-8B41-BE5D5B114A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workbookViewId="0">
      <selection activeCell="Q23" sqref="Q23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9" max="9" width="11" bestFit="1" customWidth="1"/>
    <col min="14" max="14" width="11.7109375" customWidth="1"/>
    <col min="17" max="17" width="9.5703125" bestFit="1" customWidth="1"/>
    <col min="18" max="18" width="11.7109375" customWidth="1"/>
    <col min="19" max="19" width="10" bestFit="1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55.74136008918618</v>
      </c>
      <c r="D2">
        <f t="shared" ref="D2:D18" si="3">S2</f>
        <v>1350000</v>
      </c>
      <c r="E2">
        <f t="shared" ref="E2:E18" si="4">T2</f>
        <v>24219</v>
      </c>
      <c r="F2">
        <f t="shared" ref="F2:F18" si="5">ROUND((E2/10.764),0)</f>
        <v>2250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v>600</v>
      </c>
      <c r="R2" s="2">
        <f t="shared" ref="R2" si="12">Q2/10.764</f>
        <v>55.74136008918618</v>
      </c>
      <c r="S2">
        <v>1350000</v>
      </c>
      <c r="T2">
        <f t="shared" ref="T2" si="13">ROUND((S2/R2),0)</f>
        <v>24219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130.06317354143442</v>
      </c>
      <c r="D3">
        <f t="shared" si="3"/>
        <v>6500000</v>
      </c>
      <c r="E3">
        <f t="shared" si="4"/>
        <v>49976</v>
      </c>
      <c r="F3">
        <f t="shared" si="5"/>
        <v>4643</v>
      </c>
      <c r="G3" t="str">
        <f t="shared" si="6"/>
        <v>LB</v>
      </c>
      <c r="H3">
        <f t="shared" si="7"/>
        <v>0</v>
      </c>
      <c r="I3">
        <f t="shared" si="8"/>
        <v>0</v>
      </c>
      <c r="M3" s="6">
        <v>0</v>
      </c>
      <c r="N3" s="6">
        <f t="shared" ref="N3:N18" si="14">M3*2.47107605477881</f>
        <v>0</v>
      </c>
      <c r="O3" s="6">
        <f t="shared" ref="O3:O18" si="15">N3*40.0001976870614</f>
        <v>0</v>
      </c>
      <c r="P3" s="6">
        <f t="shared" ref="P3:P18" si="16">O3*121.0167464</f>
        <v>0</v>
      </c>
      <c r="Q3" s="6">
        <v>1400</v>
      </c>
      <c r="R3" s="2">
        <f t="shared" ref="R3:R18" si="17">Q3/10.764</f>
        <v>130.06317354143442</v>
      </c>
      <c r="S3">
        <v>6500000</v>
      </c>
      <c r="T3">
        <f t="shared" ref="T3:T18" si="18">ROUND((S3/R3),0)</f>
        <v>49976</v>
      </c>
      <c r="U3" t="s">
        <v>17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224</v>
      </c>
      <c r="D4">
        <f t="shared" si="3"/>
        <v>3800000</v>
      </c>
      <c r="E4">
        <f t="shared" si="4"/>
        <v>16964</v>
      </c>
      <c r="F4">
        <f t="shared" si="5"/>
        <v>1576</v>
      </c>
      <c r="G4" t="str">
        <f t="shared" si="6"/>
        <v>19.03.24</v>
      </c>
      <c r="H4">
        <f t="shared" si="7"/>
        <v>0</v>
      </c>
      <c r="I4">
        <f t="shared" si="8"/>
        <v>0</v>
      </c>
      <c r="M4" s="6">
        <v>0</v>
      </c>
      <c r="N4" s="6">
        <f t="shared" si="14"/>
        <v>0</v>
      </c>
      <c r="O4" s="6">
        <f t="shared" si="15"/>
        <v>0</v>
      </c>
      <c r="P4" s="6">
        <f t="shared" si="16"/>
        <v>0</v>
      </c>
      <c r="Q4" s="6">
        <f t="shared" ref="Q4:Q18" si="19">P4*8.99870078651798</f>
        <v>0</v>
      </c>
      <c r="R4" s="2">
        <v>224</v>
      </c>
      <c r="S4">
        <v>3800000</v>
      </c>
      <c r="T4">
        <f t="shared" si="18"/>
        <v>16964</v>
      </c>
      <c r="U4" t="s">
        <v>18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185.8045336306206</v>
      </c>
      <c r="D5">
        <f t="shared" si="3"/>
        <v>3000000</v>
      </c>
      <c r="E5">
        <f t="shared" si="4"/>
        <v>16146</v>
      </c>
      <c r="F5">
        <f t="shared" si="5"/>
        <v>1500</v>
      </c>
      <c r="G5">
        <f t="shared" si="6"/>
        <v>0</v>
      </c>
      <c r="H5">
        <f t="shared" si="7"/>
        <v>1500</v>
      </c>
      <c r="I5">
        <f t="shared" si="8"/>
        <v>0</v>
      </c>
      <c r="M5" s="6">
        <v>0</v>
      </c>
      <c r="N5" s="6">
        <f t="shared" si="14"/>
        <v>0</v>
      </c>
      <c r="O5" s="6">
        <f t="shared" si="15"/>
        <v>0</v>
      </c>
      <c r="P5" s="6">
        <f t="shared" si="16"/>
        <v>0</v>
      </c>
      <c r="Q5" s="6">
        <v>2000</v>
      </c>
      <c r="R5" s="2">
        <f t="shared" si="17"/>
        <v>185.8045336306206</v>
      </c>
      <c r="S5">
        <v>3000000</v>
      </c>
      <c r="T5" s="7">
        <f t="shared" si="18"/>
        <v>16146</v>
      </c>
      <c r="V5">
        <f>T5/10.764</f>
        <v>1500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92.902266815310298</v>
      </c>
      <c r="D6">
        <f t="shared" si="3"/>
        <v>1875000</v>
      </c>
      <c r="E6">
        <f t="shared" si="4"/>
        <v>20183</v>
      </c>
      <c r="F6">
        <f t="shared" si="5"/>
        <v>1875</v>
      </c>
      <c r="G6">
        <f t="shared" si="6"/>
        <v>0</v>
      </c>
      <c r="H6">
        <f t="shared" si="7"/>
        <v>1875.0464511334078</v>
      </c>
      <c r="I6">
        <f t="shared" si="8"/>
        <v>0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6"/>
        <v>0</v>
      </c>
      <c r="Q6" s="6">
        <v>1000</v>
      </c>
      <c r="R6" s="2">
        <f t="shared" si="17"/>
        <v>92.902266815310298</v>
      </c>
      <c r="S6">
        <v>1875000</v>
      </c>
      <c r="T6" s="7">
        <f t="shared" si="18"/>
        <v>20183</v>
      </c>
      <c r="V6">
        <f>T6/10.764</f>
        <v>1875.0464511334078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91.973244147157203</v>
      </c>
      <c r="D7">
        <f t="shared" si="3"/>
        <v>1500000</v>
      </c>
      <c r="E7">
        <f t="shared" si="4"/>
        <v>16309</v>
      </c>
      <c r="F7">
        <f t="shared" si="5"/>
        <v>1515</v>
      </c>
      <c r="G7">
        <f t="shared" si="6"/>
        <v>0</v>
      </c>
      <c r="H7">
        <f t="shared" si="7"/>
        <v>1515.1430694908956</v>
      </c>
      <c r="I7">
        <f t="shared" si="8"/>
        <v>0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v>990</v>
      </c>
      <c r="R7" s="2">
        <f t="shared" si="17"/>
        <v>91.973244147157203</v>
      </c>
      <c r="S7">
        <v>1500000</v>
      </c>
      <c r="T7" s="7">
        <f t="shared" si="18"/>
        <v>16309</v>
      </c>
      <c r="V7">
        <f>T7/10.764</f>
        <v>1515.1430694908956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G8">
        <f t="shared" si="6"/>
        <v>0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f t="shared" si="19"/>
        <v>0</v>
      </c>
      <c r="R8" s="2">
        <f t="shared" si="17"/>
        <v>0</v>
      </c>
      <c r="S8">
        <v>0</v>
      </c>
      <c r="T8" t="e">
        <f t="shared" si="18"/>
        <v>#DIV/0!</v>
      </c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0</v>
      </c>
      <c r="D9">
        <f t="shared" si="3"/>
        <v>0</v>
      </c>
      <c r="E9" t="e">
        <f t="shared" si="4"/>
        <v>#DIV/0!</v>
      </c>
      <c r="F9" t="e">
        <f t="shared" si="5"/>
        <v>#DIV/0!</v>
      </c>
      <c r="G9">
        <f t="shared" si="6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f t="shared" si="19"/>
        <v>0</v>
      </c>
      <c r="R9" s="2">
        <f t="shared" si="17"/>
        <v>0</v>
      </c>
      <c r="S9">
        <v>0</v>
      </c>
      <c r="T9" t="e">
        <f t="shared" si="18"/>
        <v>#DIV/0!</v>
      </c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0</v>
      </c>
      <c r="D10">
        <f t="shared" si="3"/>
        <v>0</v>
      </c>
      <c r="E10" t="e">
        <f t="shared" si="4"/>
        <v>#DIV/0!</v>
      </c>
      <c r="F10" t="e">
        <f t="shared" si="5"/>
        <v>#DIV/0!</v>
      </c>
      <c r="G10">
        <f t="shared" si="6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f t="shared" si="19"/>
        <v>0</v>
      </c>
      <c r="R10" s="2">
        <f t="shared" si="17"/>
        <v>0</v>
      </c>
      <c r="S10">
        <v>0</v>
      </c>
      <c r="T10" t="e">
        <f t="shared" si="18"/>
        <v>#DIV/0!</v>
      </c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G11">
        <f t="shared" si="6"/>
        <v>0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f t="shared" si="19"/>
        <v>0</v>
      </c>
      <c r="R11" s="2">
        <f t="shared" si="17"/>
        <v>0</v>
      </c>
      <c r="S11">
        <v>0</v>
      </c>
      <c r="T11" t="e">
        <f t="shared" si="18"/>
        <v>#DIV/0!</v>
      </c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G12">
        <f t="shared" si="6"/>
        <v>0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f t="shared" si="19"/>
        <v>0</v>
      </c>
      <c r="R12" s="2">
        <f t="shared" si="17"/>
        <v>0</v>
      </c>
      <c r="S12">
        <v>0</v>
      </c>
      <c r="T12" t="e">
        <f t="shared" si="18"/>
        <v>#DIV/0!</v>
      </c>
    </row>
    <row r="13" spans="1:30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G13">
        <f t="shared" si="6"/>
        <v>0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f t="shared" si="19"/>
        <v>0</v>
      </c>
      <c r="R13" s="2">
        <f t="shared" si="17"/>
        <v>0</v>
      </c>
      <c r="S13">
        <v>0</v>
      </c>
      <c r="T13" t="e">
        <f t="shared" si="18"/>
        <v>#DIV/0!</v>
      </c>
    </row>
    <row r="14" spans="1:30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G14">
        <f t="shared" si="6"/>
        <v>0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f t="shared" si="19"/>
        <v>0</v>
      </c>
      <c r="R14" s="2">
        <f t="shared" si="17"/>
        <v>0</v>
      </c>
      <c r="S14">
        <v>0</v>
      </c>
      <c r="T14" t="e">
        <f t="shared" si="18"/>
        <v>#DIV/0!</v>
      </c>
    </row>
    <row r="15" spans="1:30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G15">
        <f t="shared" si="6"/>
        <v>0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f t="shared" si="19"/>
        <v>0</v>
      </c>
      <c r="R15" s="2">
        <f t="shared" si="17"/>
        <v>0</v>
      </c>
      <c r="S15">
        <v>0</v>
      </c>
      <c r="T15" t="e">
        <f t="shared" si="18"/>
        <v>#DIV/0!</v>
      </c>
    </row>
    <row r="16" spans="1:30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f t="shared" si="19"/>
        <v>0</v>
      </c>
      <c r="R16" s="2">
        <f t="shared" si="17"/>
        <v>0</v>
      </c>
      <c r="S16">
        <v>0</v>
      </c>
      <c r="T16" t="e">
        <f t="shared" si="18"/>
        <v>#DIV/0!</v>
      </c>
    </row>
    <row r="17" spans="1:30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si="19"/>
        <v>0</v>
      </c>
      <c r="R17" s="2">
        <f t="shared" si="17"/>
        <v>0</v>
      </c>
      <c r="S17">
        <v>0</v>
      </c>
      <c r="T17" t="e">
        <f t="shared" si="18"/>
        <v>#DIV/0!</v>
      </c>
    </row>
    <row r="18" spans="1:30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9"/>
        <v>0</v>
      </c>
      <c r="R18" s="2">
        <f t="shared" si="17"/>
        <v>0</v>
      </c>
      <c r="S18">
        <v>0</v>
      </c>
      <c r="T18" t="e">
        <f t="shared" si="18"/>
        <v>#DIV/0!</v>
      </c>
    </row>
    <row r="19" spans="1:30" x14ac:dyDescent="0.25">
      <c r="AA19" s="3"/>
    </row>
    <row r="20" spans="1:30" x14ac:dyDescent="0.25">
      <c r="J20" t="s">
        <v>22</v>
      </c>
      <c r="AD20" s="5"/>
    </row>
    <row r="21" spans="1:30" x14ac:dyDescent="0.25">
      <c r="J21" t="s">
        <v>19</v>
      </c>
      <c r="K21">
        <v>139.26</v>
      </c>
    </row>
    <row r="22" spans="1:30" x14ac:dyDescent="0.25">
      <c r="J22" t="s">
        <v>20</v>
      </c>
      <c r="K22">
        <v>15000</v>
      </c>
    </row>
    <row r="23" spans="1:30" x14ac:dyDescent="0.25">
      <c r="J23" t="s">
        <v>21</v>
      </c>
      <c r="K23">
        <f>K22*K21</f>
        <v>2088899.9999999998</v>
      </c>
    </row>
    <row r="26" spans="1:30" x14ac:dyDescent="0.25">
      <c r="S26">
        <f>15000/10.764</f>
        <v>1393.5340022296546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5B47-A5BF-45FF-8075-B9D8867CEE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18F-F974-4C60-A343-8B4E148331A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EAE-8587-4CC1-AFAA-8B87BC98280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685F-C639-4756-9179-01A9021E03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A249-F707-4432-AF16-7BA06ACD933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6C51-F3B6-4141-9A53-8392251D0AEA}">
  <dimension ref="A1"/>
  <sheetViews>
    <sheetView tabSelected="1" workbookViewId="0">
      <selection activeCell="D6" sqref="D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Sheet2</vt:lpstr>
      <vt:lpstr>Sheet1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dcterms:created xsi:type="dcterms:W3CDTF">2018-02-17T10:36:41Z</dcterms:created>
  <dcterms:modified xsi:type="dcterms:W3CDTF">2024-12-05T07:38:20Z</dcterms:modified>
</cp:coreProperties>
</file>