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Chetan Suke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Sheet11" sheetId="44" r:id="rId4"/>
    <sheet name="20-20" sheetId="4" r:id="rId5"/>
    <sheet name="Sheet1" sheetId="13" r:id="rId6"/>
    <sheet name="Sheet2" sheetId="30" r:id="rId7"/>
    <sheet name="Sheet3" sheetId="31" r:id="rId8"/>
    <sheet name="Sheet4" sheetId="37" r:id="rId9"/>
    <sheet name="Sheet5" sheetId="38" r:id="rId10"/>
    <sheet name="Sheet6" sheetId="39" r:id="rId11"/>
    <sheet name="Sheet7" sheetId="40" r:id="rId12"/>
    <sheet name="Sheet8" sheetId="41" r:id="rId13"/>
    <sheet name="Sheet10" sheetId="43" r:id="rId14"/>
    <sheet name="MB" sheetId="45" r:id="rId15"/>
    <sheet name="IGR" sheetId="42" r:id="rId16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23" l="1"/>
  <c r="H31" i="41" l="1"/>
  <c r="F25" i="41"/>
  <c r="M16" i="45"/>
  <c r="M8" i="45"/>
  <c r="M9" i="45"/>
  <c r="M10" i="45"/>
  <c r="M11" i="45"/>
  <c r="M12" i="45"/>
  <c r="M13" i="45"/>
  <c r="M14" i="45"/>
  <c r="M15" i="45"/>
  <c r="M7" i="45"/>
  <c r="G27" i="43"/>
  <c r="D27" i="23"/>
  <c r="C18" i="25" l="1"/>
  <c r="Q10" i="4"/>
  <c r="Q5" i="4"/>
  <c r="Q4" i="4"/>
  <c r="N8" i="24"/>
  <c r="N7" i="24"/>
  <c r="N6" i="24"/>
  <c r="N5" i="24"/>
  <c r="I23" i="4" l="1"/>
  <c r="O29" i="24"/>
  <c r="P2" i="4"/>
  <c r="P3" i="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6" i="4"/>
  <c r="P7" i="4"/>
  <c r="Q7" i="4" s="1"/>
  <c r="P19" i="4" l="1"/>
  <c r="Q19" i="4" s="1"/>
  <c r="Q8" i="4"/>
  <c r="Q9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5" i="23" l="1"/>
  <c r="C20" i="23"/>
  <c r="B20" i="23" s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<sst xmlns="http://schemas.openxmlformats.org/spreadsheetml/2006/main" count="129" uniqueCount="98">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</sst>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  <numFmt numFmtId="167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67" fontId="2" fillId="0" borderId="0" xfId="0" applyNumberFormat="1" applyFont="1"/>
    <xf numFmtId="9" fontId="0" fillId="0" borderId="4" xfId="0" applyNumberFormat="1" applyBorder="1"/>
    <xf numFmtId="166" fontId="7" fillId="0" borderId="0" xfId="0" applyNumberFormat="1" applyFont="1"/>
    <xf numFmtId="166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40822</xdr:colOff>
      <xdr:row>2</xdr:row>
      <xdr:rowOff>136071</xdr:rowOff>
    </xdr:from>
    <xdr:to>
      <xdr:col>14</xdr:col>
      <xdr:colOff>402772</xdr:colOff>
      <xdr:row>27</xdr:row>
      <xdr:rowOff>138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3143" y="517071"/>
          <a:ext cx="8322129" cy="462656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180975</xdr:rowOff>
    </xdr:from>
    <xdr:to>
      <xdr:col>9</xdr:col>
      <xdr:colOff>304119</xdr:colOff>
      <xdr:row>20</xdr:row>
      <xdr:rowOff>85284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371475"/>
          <a:ext cx="5447619" cy="35238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358286</xdr:colOff>
      <xdr:row>2</xdr:row>
      <xdr:rowOff>127528</xdr:rowOff>
    </xdr:from>
    <xdr:to>
      <xdr:col>7</xdr:col>
      <xdr:colOff>25567</xdr:colOff>
      <xdr:row>19</xdr:row>
      <xdr:rowOff>104846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286" y="508528"/>
          <a:ext cx="3924223" cy="32158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438202</xdr:colOff>
      <xdr:row>23</xdr:row>
      <xdr:rowOff>104774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63002" cy="448627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296074</xdr:colOff>
      <xdr:row>24</xdr:row>
      <xdr:rowOff>123825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20874" cy="4695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231322</xdr:colOff>
      <xdr:row>1</xdr:row>
      <xdr:rowOff>122465</xdr:rowOff>
    </xdr:from>
    <xdr:to>
      <xdr:col>10</xdr:col>
      <xdr:colOff>565251</xdr:colOff>
      <xdr:row>29</xdr:row>
      <xdr:rowOff>45608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322" y="312965"/>
          <a:ext cx="6457143" cy="52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6</xdr:row>
      <xdr:rowOff>85725</xdr:rowOff>
    </xdr:from>
    <xdr:to>
      <xdr:col>14</xdr:col>
      <xdr:colOff>152401</xdr:colOff>
      <xdr:row>26</xdr:row>
      <xdr:rowOff>171450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1" y="1228725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288026</xdr:colOff>
      <xdr:row>1</xdr:row>
      <xdr:rowOff>76199</xdr:rowOff>
    </xdr:from>
    <xdr:to>
      <xdr:col>13</xdr:col>
      <xdr:colOff>141956</xdr:colOff>
      <xdr:row>22</xdr:row>
      <xdr:rowOff>94686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226" y="266699"/>
          <a:ext cx="6559530" cy="4018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4" sqref="E14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39235</v>
      </c>
      <c r="F2" s="75"/>
      <c r="G2" s="122" t="s">
        <v>76</v>
      </c>
      <c r="H2" s="123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37200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37200</v>
      </c>
      <c r="D5" s="57" t="s">
        <v>61</v>
      </c>
      <c r="E5" s="58">
        <f>ROUND(C5/10.764,0)</f>
        <v>3456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14500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22700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0.11</v>
      </c>
      <c r="D8" s="102">
        <f>1-C8</f>
        <v>0.89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20203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34703</v>
      </c>
      <c r="D10" s="57" t="s">
        <v>61</v>
      </c>
      <c r="E10" s="58">
        <f>ROUND(C10/10.764,0)</f>
        <v>3224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2013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11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49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565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1821560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1130000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O20" sqref="O20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4:H31"/>
  <sheetViews>
    <sheetView topLeftCell="A13" workbookViewId="0">
      <selection activeCell="H32" sqref="H32"/>
    </sheetView>
  </sheetViews>
  <sheetFormatPr defaultRowHeight="15"/>
  <sheetData>
    <row r="24" spans="6:8">
      <c r="F24">
        <v>1150</v>
      </c>
    </row>
    <row r="25" spans="6:8">
      <c r="F25">
        <f>F24/1.4</f>
        <v>821.42857142857144</v>
      </c>
    </row>
    <row r="30" spans="6:8">
      <c r="H30">
        <v>1150</v>
      </c>
    </row>
    <row r="31" spans="6:8">
      <c r="H31">
        <f>H30/1.2</f>
        <v>958.33333333333337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6:G27"/>
  <sheetViews>
    <sheetView topLeftCell="A7" workbookViewId="0">
      <selection activeCell="G28" sqref="G28"/>
    </sheetView>
  </sheetViews>
  <sheetFormatPr defaultRowHeight="15"/>
  <sheetData>
    <row r="26" spans="7:7">
      <c r="G26">
        <v>1500</v>
      </c>
    </row>
    <row r="27" spans="7:7">
      <c r="G27">
        <f>G26/1.4</f>
        <v>1071.4285714285716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7:M16"/>
  <sheetViews>
    <sheetView workbookViewId="0">
      <selection activeCell="N19" sqref="N19"/>
    </sheetView>
  </sheetViews>
  <sheetFormatPr defaultRowHeight="15"/>
  <cols>
    <col min="12" max="12" width="16" customWidth="1"/>
  </cols>
  <sheetData>
    <row r="7" spans="11:13">
      <c r="K7">
        <v>10</v>
      </c>
      <c r="L7">
        <v>15.5</v>
      </c>
      <c r="M7">
        <f>L7*K7</f>
        <v>155</v>
      </c>
    </row>
    <row r="8" spans="11:13">
      <c r="K8">
        <v>9.4</v>
      </c>
      <c r="L8">
        <v>10.1</v>
      </c>
      <c r="M8" s="75">
        <f t="shared" ref="M8:M15" si="0">L8*K8</f>
        <v>94.94</v>
      </c>
    </row>
    <row r="9" spans="11:13">
      <c r="K9">
        <v>8</v>
      </c>
      <c r="L9">
        <v>13.4</v>
      </c>
      <c r="M9" s="75">
        <f t="shared" si="0"/>
        <v>107.2</v>
      </c>
    </row>
    <row r="10" spans="11:13">
      <c r="K10">
        <v>8</v>
      </c>
      <c r="L10">
        <v>4</v>
      </c>
      <c r="M10" s="75">
        <f t="shared" si="0"/>
        <v>32</v>
      </c>
    </row>
    <row r="11" spans="11:13">
      <c r="K11">
        <v>4</v>
      </c>
      <c r="L11">
        <v>7</v>
      </c>
      <c r="M11" s="75">
        <f t="shared" si="0"/>
        <v>28</v>
      </c>
    </row>
    <row r="12" spans="11:13">
      <c r="K12">
        <v>3</v>
      </c>
      <c r="L12">
        <v>4</v>
      </c>
      <c r="M12" s="75">
        <f t="shared" si="0"/>
        <v>12</v>
      </c>
    </row>
    <row r="13" spans="11:13">
      <c r="K13">
        <v>10</v>
      </c>
      <c r="L13">
        <v>13</v>
      </c>
      <c r="M13" s="75">
        <f t="shared" si="0"/>
        <v>130</v>
      </c>
    </row>
    <row r="14" spans="11:13">
      <c r="K14">
        <v>4</v>
      </c>
      <c r="L14">
        <v>7.4</v>
      </c>
      <c r="M14" s="75">
        <f t="shared" si="0"/>
        <v>29.6</v>
      </c>
    </row>
    <row r="15" spans="11:13">
      <c r="K15">
        <v>13.8</v>
      </c>
      <c r="L15">
        <v>10</v>
      </c>
      <c r="M15" s="75">
        <f t="shared" si="0"/>
        <v>138</v>
      </c>
    </row>
    <row r="16" spans="11:13">
      <c r="M16">
        <f>SUM(M7:M15)</f>
        <v>726.74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zoomScale="130" zoomScaleNormal="130" workbookViewId="0">
      <selection activeCell="I15" sqref="I15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4"/>
      <c r="L1" s="124"/>
      <c r="M1" s="124"/>
      <c r="N1" s="124"/>
      <c r="O1" s="124"/>
      <c r="P1" s="124"/>
      <c r="Q1" s="124"/>
      <c r="R1" s="124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zoomScale="85" zoomScaleNormal="85" workbookViewId="0">
      <selection activeCell="D29" sqref="D29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4700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2700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11</v>
      </c>
      <c r="D7" s="25"/>
      <c r="F7" s="78"/>
      <c r="G7" s="78"/>
    </row>
    <row r="8" spans="1:8">
      <c r="A8" s="15" t="s">
        <v>18</v>
      </c>
      <c r="B8" s="24"/>
      <c r="C8" s="25">
        <f>C9-C7</f>
        <v>49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16.5</v>
      </c>
      <c r="D10" s="25"/>
      <c r="F10" s="78"/>
      <c r="G10" s="78"/>
    </row>
    <row r="11" spans="1:8">
      <c r="A11" s="15"/>
      <c r="B11" s="26"/>
      <c r="C11" s="27">
        <f>C10%</f>
        <v>0.16500000000000001</v>
      </c>
      <c r="D11" s="27"/>
      <c r="F11" s="78"/>
      <c r="G11" s="78"/>
    </row>
    <row r="12" spans="1:8">
      <c r="A12" s="15" t="s">
        <v>21</v>
      </c>
      <c r="B12" s="19"/>
      <c r="C12" s="20">
        <f>C6*C11</f>
        <v>330</v>
      </c>
      <c r="D12" s="23"/>
      <c r="F12" s="78"/>
      <c r="G12" s="78"/>
    </row>
    <row r="13" spans="1:8">
      <c r="A13" s="15" t="s">
        <v>22</v>
      </c>
      <c r="B13" s="19"/>
      <c r="C13" s="20">
        <f>C6-C12</f>
        <v>1670</v>
      </c>
      <c r="D13" s="23"/>
      <c r="F13" s="78"/>
      <c r="G13" s="78"/>
    </row>
    <row r="14" spans="1:8">
      <c r="A14" s="15" t="s">
        <v>15</v>
      </c>
      <c r="B14" s="19"/>
      <c r="C14" s="20">
        <f>C5</f>
        <v>2700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4370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94</v>
      </c>
      <c r="B18" s="7"/>
      <c r="C18" s="76">
        <v>565</v>
      </c>
      <c r="D18" s="76"/>
      <c r="E18" s="77"/>
      <c r="F18" s="78"/>
      <c r="G18" s="78"/>
    </row>
    <row r="19" spans="1:7">
      <c r="A19" s="15"/>
      <c r="B19" s="6"/>
      <c r="C19" s="30">
        <f>C18*C16</f>
        <v>2469050</v>
      </c>
      <c r="D19" s="78" t="s">
        <v>68</v>
      </c>
      <c r="E19" s="30"/>
      <c r="F19" s="78"/>
      <c r="G19" s="78"/>
    </row>
    <row r="20" spans="1:7">
      <c r="A20" s="119"/>
      <c r="B20" s="61">
        <f>C20*0.9</f>
        <v>1999930.5</v>
      </c>
      <c r="C20" s="31">
        <f>C19*90%</f>
        <v>2222145</v>
      </c>
      <c r="D20" s="78" t="s">
        <v>24</v>
      </c>
      <c r="E20" s="31"/>
      <c r="F20" s="78"/>
      <c r="G20" s="78"/>
    </row>
    <row r="21" spans="1:7">
      <c r="A21" s="15"/>
      <c r="C21" s="31">
        <f>C19*80%</f>
        <v>1975240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1130000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5143.854166666667</v>
      </c>
      <c r="D25" s="31"/>
    </row>
    <row r="26" spans="1:7">
      <c r="C26" s="31"/>
      <c r="D26" s="31"/>
    </row>
    <row r="27" spans="1:7">
      <c r="C27" s="31">
        <v>52.5</v>
      </c>
      <c r="D27" s="120">
        <f>C27*10.764</f>
        <v>565.11</v>
      </c>
      <c r="E27" s="6"/>
    </row>
    <row r="28" spans="1:7">
      <c r="C28" s="6"/>
      <c r="D28" s="120">
        <f>D27/1.35</f>
        <v>418.59999999999997</v>
      </c>
      <c r="E28" s="6"/>
    </row>
    <row r="29" spans="1:7">
      <c r="C29" s="6"/>
      <c r="D29" s="121"/>
      <c r="E29" s="118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="70" zoomScaleNormal="70" workbookViewId="0">
      <selection activeCell="N16" sqref="N1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1088</v>
      </c>
      <c r="C2" s="4">
        <f t="shared" ref="C2:C15" si="2">B2*1.2</f>
        <v>1305.5999999999999</v>
      </c>
      <c r="D2" s="4">
        <f t="shared" ref="D2:D15" si="3">C2*1.2</f>
        <v>1566.7199999999998</v>
      </c>
      <c r="E2" s="5">
        <f t="shared" ref="E2:E15" si="4">R2</f>
        <v>7200000</v>
      </c>
      <c r="F2" s="66">
        <f t="shared" ref="F2:F15" si="5">ROUND((E2/B2),0)</f>
        <v>6618</v>
      </c>
      <c r="G2" s="66">
        <f t="shared" ref="G2:G15" si="6">ROUND((E2/C2),0)</f>
        <v>5515</v>
      </c>
      <c r="H2" s="66">
        <f t="shared" ref="H2:H15" si="7">ROUND((E2/D2),0)</f>
        <v>4596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0</v>
      </c>
      <c r="P2" s="75">
        <f t="shared" ref="P2:Q7" si="10">O2/1.2</f>
        <v>0</v>
      </c>
      <c r="Q2" s="75">
        <v>1088</v>
      </c>
      <c r="R2" s="2">
        <v>7200000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1040</v>
      </c>
      <c r="C3" s="4">
        <f t="shared" si="2"/>
        <v>1248</v>
      </c>
      <c r="D3" s="4">
        <f t="shared" si="3"/>
        <v>1497.6</v>
      </c>
      <c r="E3" s="5">
        <f t="shared" si="4"/>
        <v>6500000</v>
      </c>
      <c r="F3" s="66">
        <f t="shared" si="5"/>
        <v>6250</v>
      </c>
      <c r="G3" s="66">
        <f t="shared" si="6"/>
        <v>5208</v>
      </c>
      <c r="H3" s="66">
        <f t="shared" si="7"/>
        <v>4340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f t="shared" ref="P3" si="11">O3/1.2</f>
        <v>0</v>
      </c>
      <c r="Q3" s="75">
        <v>1040</v>
      </c>
      <c r="R3" s="2">
        <v>6500000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1114.1666666666667</v>
      </c>
      <c r="C4" s="4">
        <f t="shared" si="2"/>
        <v>1337</v>
      </c>
      <c r="D4" s="4">
        <f t="shared" si="3"/>
        <v>1604.3999999999999</v>
      </c>
      <c r="E4" s="5">
        <f t="shared" si="4"/>
        <v>6500000</v>
      </c>
      <c r="F4" s="66">
        <f t="shared" si="5"/>
        <v>5834</v>
      </c>
      <c r="G4" s="66">
        <f t="shared" si="6"/>
        <v>4862</v>
      </c>
      <c r="H4" s="66">
        <f t="shared" si="7"/>
        <v>4051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0</v>
      </c>
      <c r="P4" s="75">
        <v>1337</v>
      </c>
      <c r="Q4" s="75">
        <f t="shared" si="10"/>
        <v>1114.1666666666667</v>
      </c>
      <c r="R4" s="2">
        <v>6500000</v>
      </c>
      <c r="S4" s="2"/>
      <c r="T4" s="2"/>
    </row>
    <row r="5" spans="1:35">
      <c r="A5" s="4">
        <f t="shared" si="0"/>
        <v>4</v>
      </c>
      <c r="B5" s="4">
        <f t="shared" si="1"/>
        <v>1150</v>
      </c>
      <c r="C5" s="4">
        <f t="shared" si="2"/>
        <v>1380</v>
      </c>
      <c r="D5" s="4">
        <f t="shared" si="3"/>
        <v>1656</v>
      </c>
      <c r="E5" s="5">
        <f t="shared" si="4"/>
        <v>7200000</v>
      </c>
      <c r="F5" s="66">
        <f t="shared" si="5"/>
        <v>6261</v>
      </c>
      <c r="G5" s="66">
        <f t="shared" si="6"/>
        <v>5217</v>
      </c>
      <c r="H5" s="66">
        <f t="shared" si="7"/>
        <v>4348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>
        <v>0</v>
      </c>
      <c r="P5" s="75">
        <v>1380</v>
      </c>
      <c r="Q5" s="75">
        <f t="shared" si="10"/>
        <v>1150</v>
      </c>
      <c r="R5" s="2">
        <v>7200000</v>
      </c>
      <c r="S5" s="2"/>
      <c r="T5" s="2"/>
    </row>
    <row r="6" spans="1:35">
      <c r="A6" s="4">
        <f t="shared" si="0"/>
        <v>5</v>
      </c>
      <c r="B6" s="4">
        <f t="shared" si="1"/>
        <v>950</v>
      </c>
      <c r="C6" s="4">
        <f t="shared" si="2"/>
        <v>1140</v>
      </c>
      <c r="D6" s="4">
        <f t="shared" si="3"/>
        <v>1368</v>
      </c>
      <c r="E6" s="5">
        <f t="shared" si="4"/>
        <v>5600000</v>
      </c>
      <c r="F6" s="66">
        <f t="shared" si="5"/>
        <v>5895</v>
      </c>
      <c r="G6" s="66">
        <f t="shared" si="6"/>
        <v>4912</v>
      </c>
      <c r="H6" s="66">
        <f t="shared" si="7"/>
        <v>4094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>
        <v>0</v>
      </c>
      <c r="P6" s="75">
        <f t="shared" ref="P6" si="12">O6/1.2</f>
        <v>0</v>
      </c>
      <c r="Q6" s="75">
        <v>950</v>
      </c>
      <c r="R6" s="2">
        <v>5600000</v>
      </c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1013.1944444444446</v>
      </c>
      <c r="C7" s="4">
        <f t="shared" si="2"/>
        <v>1215.8333333333335</v>
      </c>
      <c r="D7" s="4">
        <f t="shared" si="3"/>
        <v>1459.0000000000002</v>
      </c>
      <c r="E7" s="5">
        <f t="shared" si="4"/>
        <v>6600000</v>
      </c>
      <c r="F7" s="4">
        <f t="shared" si="5"/>
        <v>6514</v>
      </c>
      <c r="G7" s="4">
        <f t="shared" si="6"/>
        <v>5428</v>
      </c>
      <c r="H7" s="4">
        <f t="shared" si="7"/>
        <v>4524</v>
      </c>
      <c r="I7" s="4">
        <f t="shared" si="8"/>
        <v>0</v>
      </c>
      <c r="J7" s="4">
        <f t="shared" si="9"/>
        <v>0</v>
      </c>
      <c r="N7" s="67">
        <v>6</v>
      </c>
      <c r="O7" s="75">
        <v>1459</v>
      </c>
      <c r="P7" s="75">
        <f t="shared" ref="P7" si="13">O7/1.2</f>
        <v>1215.8333333333335</v>
      </c>
      <c r="Q7" s="75">
        <f t="shared" si="10"/>
        <v>1013.1944444444446</v>
      </c>
      <c r="R7" s="2">
        <v>6600000</v>
      </c>
      <c r="S7" s="2"/>
      <c r="T7" s="2"/>
    </row>
    <row r="8" spans="1:35">
      <c r="A8" s="4">
        <f t="shared" si="0"/>
        <v>7</v>
      </c>
      <c r="B8" s="4">
        <f t="shared" si="1"/>
        <v>958.33333333333337</v>
      </c>
      <c r="C8" s="4">
        <f t="shared" si="2"/>
        <v>1150</v>
      </c>
      <c r="D8" s="4">
        <f t="shared" si="3"/>
        <v>1380</v>
      </c>
      <c r="E8" s="5">
        <f t="shared" si="4"/>
        <v>5400000</v>
      </c>
      <c r="F8" s="4">
        <f t="shared" si="5"/>
        <v>5635</v>
      </c>
      <c r="G8" s="4">
        <f t="shared" si="6"/>
        <v>4696</v>
      </c>
      <c r="H8" s="4">
        <f t="shared" si="7"/>
        <v>3913</v>
      </c>
      <c r="I8" s="4">
        <f t="shared" si="8"/>
        <v>0</v>
      </c>
      <c r="J8" s="4">
        <f t="shared" si="9"/>
        <v>0</v>
      </c>
      <c r="N8" s="67">
        <v>7</v>
      </c>
      <c r="O8" s="75">
        <v>0</v>
      </c>
      <c r="P8" s="75">
        <v>1150</v>
      </c>
      <c r="Q8" s="75">
        <f t="shared" ref="Q8" si="14">P8/1.2</f>
        <v>958.33333333333337</v>
      </c>
      <c r="R8" s="2">
        <v>5400000</v>
      </c>
      <c r="S8" s="2"/>
      <c r="T8" s="2"/>
    </row>
    <row r="9" spans="1:35">
      <c r="A9" s="4">
        <f t="shared" si="0"/>
        <v>8</v>
      </c>
      <c r="B9" s="4">
        <f t="shared" si="1"/>
        <v>958.33333333333337</v>
      </c>
      <c r="C9" s="4">
        <f t="shared" si="2"/>
        <v>1150</v>
      </c>
      <c r="D9" s="4">
        <f t="shared" si="3"/>
        <v>1380</v>
      </c>
      <c r="E9" s="5">
        <f t="shared" si="4"/>
        <v>6500000</v>
      </c>
      <c r="F9" s="4">
        <f t="shared" si="5"/>
        <v>6783</v>
      </c>
      <c r="G9" s="4">
        <f t="shared" si="6"/>
        <v>5652</v>
      </c>
      <c r="H9" s="4">
        <f t="shared" si="7"/>
        <v>4710</v>
      </c>
      <c r="I9" s="4">
        <f t="shared" si="8"/>
        <v>0</v>
      </c>
      <c r="J9" s="4">
        <f t="shared" si="9"/>
        <v>0</v>
      </c>
      <c r="N9" s="67">
        <v>8</v>
      </c>
      <c r="O9" s="75">
        <v>0</v>
      </c>
      <c r="P9" s="75">
        <v>1150</v>
      </c>
      <c r="Q9" s="75">
        <f t="shared" ref="Q9" si="15">P9/1.2</f>
        <v>958.33333333333337</v>
      </c>
      <c r="R9" s="2">
        <v>6500000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6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7">O11/1.2</f>
        <v>0</v>
      </c>
      <c r="Q11">
        <f t="shared" ref="Q11" si="18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9">O12/1.2</f>
        <v>0</v>
      </c>
      <c r="Q12">
        <f t="shared" ref="Q12" si="20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21">O13/1.2</f>
        <v>0</v>
      </c>
      <c r="Q13">
        <f t="shared" ref="Q13" si="22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2"/>
    </row>
    <row r="16" spans="1:35">
      <c r="A16" s="4">
        <f t="shared" ref="A16:A19" si="25">N16</f>
        <v>0</v>
      </c>
      <c r="B16" s="4">
        <f t="shared" ref="B16:B19" si="26">Q16</f>
        <v>0</v>
      </c>
      <c r="C16" s="4">
        <f t="shared" ref="C16:C19" si="27">B16*1.2</f>
        <v>0</v>
      </c>
      <c r="D16" s="4">
        <f t="shared" ref="D16:D19" si="28">C16*1.2</f>
        <v>0</v>
      </c>
      <c r="E16" s="5">
        <f t="shared" ref="E16:E19" si="29">R16</f>
        <v>0</v>
      </c>
      <c r="F16" s="4" t="e">
        <f t="shared" ref="F16:F19" si="30">ROUND((E16/B16),0)</f>
        <v>#DIV/0!</v>
      </c>
      <c r="G16" s="4" t="e">
        <f t="shared" ref="G16:G19" si="31">ROUND((E16/C16),0)</f>
        <v>#DIV/0!</v>
      </c>
      <c r="H16" s="4" t="e">
        <f t="shared" ref="H16:H19" si="32">ROUND((E16/D16),0)</f>
        <v>#DIV/0!</v>
      </c>
      <c r="I16" s="4">
        <f t="shared" ref="I16:J19" si="33">T16</f>
        <v>0</v>
      </c>
      <c r="J16" s="4">
        <f t="shared" si="33"/>
        <v>0</v>
      </c>
      <c r="O16">
        <v>0</v>
      </c>
      <c r="P16">
        <f t="shared" ref="P16:P17" si="34">O16/1.2</f>
        <v>0</v>
      </c>
      <c r="Q16">
        <f t="shared" ref="Q16:Q18" si="35">P16/1.2</f>
        <v>0</v>
      </c>
      <c r="R16" s="2">
        <v>0</v>
      </c>
      <c r="S16" s="2"/>
    </row>
    <row r="17" spans="1:19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4" t="e">
        <f t="shared" si="30"/>
        <v>#DIV/0!</v>
      </c>
      <c r="G17" s="4" t="e">
        <f t="shared" si="31"/>
        <v>#DIV/0!</v>
      </c>
      <c r="H17" s="4" t="e">
        <f t="shared" si="32"/>
        <v>#DIV/0!</v>
      </c>
      <c r="I17" s="4">
        <f t="shared" si="33"/>
        <v>0</v>
      </c>
      <c r="J17" s="4">
        <f t="shared" si="33"/>
        <v>0</v>
      </c>
      <c r="O17">
        <v>0</v>
      </c>
      <c r="P17">
        <f t="shared" si="34"/>
        <v>0</v>
      </c>
      <c r="Q17">
        <f t="shared" si="35"/>
        <v>0</v>
      </c>
      <c r="R17" s="2">
        <v>0</v>
      </c>
      <c r="S17" s="2"/>
    </row>
    <row r="18" spans="1:19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si="30"/>
        <v>#DIV/0!</v>
      </c>
      <c r="G18" s="4" t="e">
        <f t="shared" si="31"/>
        <v>#DIV/0!</v>
      </c>
      <c r="H18" s="4" t="e">
        <f t="shared" si="32"/>
        <v>#DIV/0!</v>
      </c>
      <c r="I18" s="4">
        <f t="shared" si="33"/>
        <v>0</v>
      </c>
      <c r="J18" s="4">
        <f t="shared" si="33"/>
        <v>0</v>
      </c>
      <c r="O18">
        <v>0</v>
      </c>
      <c r="P18">
        <f>O18/1.2</f>
        <v>0</v>
      </c>
      <c r="Q18">
        <f t="shared" si="35"/>
        <v>0</v>
      </c>
      <c r="R18" s="2">
        <v>0</v>
      </c>
      <c r="S18" s="2"/>
    </row>
    <row r="19" spans="1:19">
      <c r="A19" s="4">
        <f t="shared" si="25"/>
        <v>0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 s="75">
        <v>0</v>
      </c>
      <c r="P19" s="75">
        <f>O19/1.2</f>
        <v>0</v>
      </c>
      <c r="Q19" s="75">
        <f t="shared" ref="Q19" si="36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70" zoomScaleNormal="70" workbookViewId="0">
      <selection activeCell="W21" sqref="W2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zoomScale="85" zoomScaleNormal="85"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S23" sqref="S23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Sale plan</vt:lpstr>
      <vt:lpstr>Calculation</vt:lpstr>
      <vt:lpstr>Sheet11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Sheet10</vt:lpstr>
      <vt:lpstr>MB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2024-12-04T09:29:50Z</dcterms:modified>
</cp:coreProperties>
</file>