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9D60B9C-D313-417B-9B0B-BE2BAC09A0D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C29" i="1"/>
  <c r="C28" i="1"/>
  <c r="C27" i="1"/>
  <c r="C26" i="1"/>
  <c r="F34" i="1"/>
  <c r="E34" i="1"/>
  <c r="E32" i="1"/>
  <c r="B34" i="1" l="1"/>
  <c r="B33" i="1"/>
  <c r="B32" i="1"/>
  <c r="E5" i="1"/>
  <c r="F5" i="1" l="1"/>
  <c r="D36" i="1" l="1"/>
  <c r="D35" i="1"/>
  <c r="G28" i="1" l="1"/>
  <c r="J26" i="1"/>
  <c r="F28" i="1" l="1"/>
  <c r="D34" i="1" l="1"/>
  <c r="H29" i="1" l="1"/>
  <c r="H26" i="1" l="1"/>
  <c r="H27" i="1" l="1"/>
  <c r="G27" i="1"/>
  <c r="B10" i="1" l="1"/>
  <c r="B11" i="1" s="1"/>
  <c r="B8" i="1"/>
  <c r="B6" i="1"/>
  <c r="B5" i="1"/>
  <c r="B14" i="1" s="1"/>
  <c r="B12" i="1" l="1"/>
  <c r="B13" i="1" s="1"/>
  <c r="B15" i="1" s="1"/>
  <c r="B17" i="1" l="1"/>
  <c r="D33" i="1"/>
  <c r="D32" i="1"/>
  <c r="B18" i="1" l="1"/>
  <c r="B20" i="1"/>
  <c r="I26" i="1" l="1"/>
  <c r="F26" i="1"/>
  <c r="G26" i="1" l="1"/>
  <c r="F27" i="1"/>
  <c r="F29" i="1"/>
  <c r="G29" i="1"/>
  <c r="F30" i="1"/>
  <c r="G30" i="1"/>
  <c r="H30" i="1" l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<sst xmlns="http://schemas.openxmlformats.org/spreadsheetml/2006/main" count="30" uniqueCount="28">
  <si>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</si>
  <si>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</si>
  <si>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</si>
  <si>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</si>
  <si>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</si>
  <si>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</si>
  <si>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</si>
  <si>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</si>
  <si>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</si>
  <si>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</si>
  <si>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</si>
  <si>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</si>
  <si>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</si>
  <si>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</si>
  <si>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</si>
  <si>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</si>
  <si>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</si>
  <si>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</si>
  <si>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</si>
  <si>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</si>
  <si>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</si>
  <si>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</si>
  <si>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</si>
  <si>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DV</t>
  </si>
  <si>
    <t>Built up area</t>
  </si>
  <si>
    <t>SBA</t>
  </si>
  <si>
    <t>IGR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</si>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</sst>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5" xfId="0" applyNumberFormat="1" applyBorder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4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3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5" xfId="0" applyBorder="1"/>
    <xf numFmtId="0" fontId="7" fillId="0" borderId="0" xfId="0" applyFont="1" applyFill="1" applyBorder="1"/>
    <xf numFmtId="0" fontId="0" fillId="0" borderId="0" xfId="0" applyFill="1"/>
    <xf numFmtId="0" fontId="7" fillId="0" borderId="0" xfId="0" applyFont="1" applyFill="1"/>
    <xf numFmtId="43" fontId="0" fillId="0" borderId="0" xfId="0" applyNumberFormat="1" applyFill="1"/>
    <xf numFmtId="0" fontId="4" fillId="0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Border="1"/>
    <xf numFmtId="0" fontId="7" fillId="2" borderId="1" xfId="0" applyFont="1" applyFill="1" applyBorder="1"/>
    <xf numFmtId="0" fontId="0" fillId="2" borderId="1" xfId="0" applyFill="1" applyBorder="1"/>
    <xf numFmtId="43" fontId="0" fillId="2" borderId="1" xfId="0" applyNumberForma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258402</xdr:colOff>
      <xdr:row>38</xdr:row>
      <xdr:rowOff>58168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C5A17-D2CB-451C-8261-AB846414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8792802" cy="729716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30</xdr:col>
      <xdr:colOff>229823</xdr:colOff>
      <xdr:row>37</xdr:row>
      <xdr:rowOff>143879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914BDD-22C2-456D-BA60-0A8E2FD9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0"/>
          <a:ext cx="8764223" cy="7192379"/>
        </a:xfrm>
        <a:prstGeom prst="rect">
          <a:avLst/>
        </a:prstGeom>
      </xdr:spPr>
    </xdr:pic>
    <xdr:clientData/>
  </xdr:twoCellAnchor>
  <xdr:twoCellAnchor editAs="oneCell">
    <xdr:from>
      <xdr:col>16</xdr:col>
      <xdr:colOff>152400</xdr:colOff>
      <xdr:row>0</xdr:row>
      <xdr:rowOff>152400</xdr:rowOff>
    </xdr:from>
    <xdr:to>
      <xdr:col>30</xdr:col>
      <xdr:colOff>382223</xdr:colOff>
      <xdr:row>38</xdr:row>
      <xdr:rowOff>105779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34A7B47-E3F1-4D1B-B795-0B2426403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0" y="152400"/>
          <a:ext cx="8764223" cy="7192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172665</xdr:colOff>
      <xdr:row>39</xdr:row>
      <xdr:rowOff>172511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3E194-02B4-425E-A266-451DCC4EC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07065" cy="7602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123825</xdr:colOff>
      <xdr:row>31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DB76CCB-B3D1-4DE9-9287-82A33EBD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29425" cy="6019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topLeftCell="A7" zoomScaleNormal="100" workbookViewId="0">
      <selection activeCell="F38" sqref="F38"/>
    </sheetView>
  </sheetViews>
  <sheetFormatPr defaultRowHeight="15" x14ac:dyDescent="0.25"/>
  <cols>
    <col min="1" max="1" width="21.7109375" bestFit="1" customWidth="1"/>
    <col min="2" max="2" width="15.5703125" style="23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5"/>
      <c r="B1" s="46"/>
      <c r="C1" s="5"/>
      <c r="E1" s="18"/>
      <c r="F1" s="19"/>
      <c r="G1" s="19"/>
    </row>
    <row r="2" spans="1:13" ht="16.5" x14ac:dyDescent="0.3">
      <c r="A2" s="20"/>
      <c r="B2" s="21"/>
      <c r="C2" s="22"/>
      <c r="D2" s="23"/>
      <c r="E2" t="s">
        <v>13</v>
      </c>
    </row>
    <row r="3" spans="1:13" ht="16.5" x14ac:dyDescent="0.3">
      <c r="A3" s="20" t="s">
        <v>0</v>
      </c>
      <c r="B3" s="10">
        <v>28000</v>
      </c>
      <c r="C3" s="24"/>
      <c r="D3" s="4"/>
      <c r="E3" s="25">
        <v>2024</v>
      </c>
      <c r="F3" s="26">
        <v>2024</v>
      </c>
      <c r="G3" s="27">
        <f>F3-E3</f>
        <v>0</v>
      </c>
      <c r="L3" s="1"/>
      <c r="M3" s="2"/>
    </row>
    <row r="4" spans="1:13" ht="33" x14ac:dyDescent="0.3">
      <c r="A4" s="28" t="s">
        <v>1</v>
      </c>
      <c r="B4" s="10">
        <v>3000</v>
      </c>
      <c r="C4" s="24"/>
      <c r="D4" s="4"/>
      <c r="E4" t="s">
        <v>22</v>
      </c>
      <c r="F4" s="26" t="s">
        <v>24</v>
      </c>
      <c r="G4" s="27"/>
      <c r="K4" s="17"/>
      <c r="L4" s="1"/>
      <c r="M4" s="2"/>
    </row>
    <row r="5" spans="1:13" ht="16.5" x14ac:dyDescent="0.3">
      <c r="A5" s="20" t="s">
        <v>2</v>
      </c>
      <c r="B5" s="10">
        <f>B3-B4</f>
        <v>25000</v>
      </c>
      <c r="C5" s="24"/>
      <c r="D5" s="4"/>
      <c r="E5" s="23">
        <f>27.22*10.764</f>
        <v>292.99607999999995</v>
      </c>
      <c r="F5">
        <f>E5*1.1</f>
        <v>322.29568799999998</v>
      </c>
      <c r="G5" s="7"/>
      <c r="H5" s="4"/>
      <c r="L5" s="1"/>
      <c r="M5" s="2"/>
    </row>
    <row r="6" spans="1:13" ht="16.5" x14ac:dyDescent="0.3">
      <c r="A6" s="20" t="s">
        <v>3</v>
      </c>
      <c r="B6" s="10">
        <f>B4</f>
        <v>3000</v>
      </c>
      <c r="C6" s="24"/>
      <c r="D6" s="4"/>
      <c r="F6" s="4"/>
      <c r="G6" s="4"/>
      <c r="H6" s="12"/>
      <c r="I6" s="12"/>
      <c r="L6" s="1"/>
      <c r="M6" s="2"/>
    </row>
    <row r="7" spans="1:13" ht="16.5" x14ac:dyDescent="0.3">
      <c r="A7" s="20" t="s">
        <v>4</v>
      </c>
      <c r="B7" s="29">
        <v>0</v>
      </c>
      <c r="C7" s="30"/>
      <c r="D7" s="31"/>
      <c r="F7" s="4"/>
      <c r="G7" s="33"/>
      <c r="H7" s="12"/>
      <c r="I7" s="12"/>
      <c r="L7" s="13"/>
      <c r="M7" s="14"/>
    </row>
    <row r="8" spans="1:13" ht="16.5" x14ac:dyDescent="0.3">
      <c r="A8" s="20" t="s">
        <v>5</v>
      </c>
      <c r="B8" s="29">
        <f>B9-B7</f>
        <v>60</v>
      </c>
      <c r="C8" s="30"/>
      <c r="D8" s="32"/>
      <c r="F8" s="33"/>
      <c r="G8" s="33"/>
      <c r="H8" s="12"/>
      <c r="I8" s="12"/>
      <c r="L8" s="13"/>
      <c r="M8" s="14"/>
    </row>
    <row r="9" spans="1:13" ht="16.5" x14ac:dyDescent="0.3">
      <c r="A9" s="20" t="s">
        <v>6</v>
      </c>
      <c r="B9" s="29">
        <v>60</v>
      </c>
      <c r="C9" s="30"/>
      <c r="D9" s="31"/>
      <c r="F9" s="4"/>
      <c r="G9" s="33"/>
      <c r="H9" s="12"/>
      <c r="I9" s="12"/>
      <c r="J9" s="15"/>
      <c r="K9" s="15"/>
      <c r="L9" s="11"/>
      <c r="M9" s="14"/>
    </row>
    <row r="10" spans="1:13" ht="33" x14ac:dyDescent="0.3">
      <c r="A10" s="28" t="s">
        <v>7</v>
      </c>
      <c r="B10" s="29">
        <f>90*B7/B9</f>
        <v>0</v>
      </c>
      <c r="C10" s="30"/>
      <c r="D10" s="31"/>
      <c r="F10" s="34"/>
      <c r="G10" s="33"/>
      <c r="H10" s="12"/>
      <c r="I10" s="12"/>
      <c r="J10" s="15"/>
      <c r="K10" s="15"/>
      <c r="L10" s="11"/>
      <c r="M10" s="14"/>
    </row>
    <row r="11" spans="1:13" ht="16.5" x14ac:dyDescent="0.3">
      <c r="A11" s="20"/>
      <c r="B11" s="35">
        <f>B10%</f>
        <v>0</v>
      </c>
      <c r="C11" s="36"/>
      <c r="D11" s="37"/>
      <c r="E11" t="s">
        <v>27</v>
      </c>
      <c r="G11" s="33"/>
      <c r="H11" s="12"/>
      <c r="I11" s="12"/>
      <c r="J11" s="15"/>
      <c r="K11" s="15"/>
      <c r="L11" s="11"/>
      <c r="M11" s="16"/>
    </row>
    <row r="12" spans="1:13" ht="16.5" x14ac:dyDescent="0.3">
      <c r="A12" s="20" t="s">
        <v>8</v>
      </c>
      <c r="B12" s="10">
        <f>B6*B11</f>
        <v>0</v>
      </c>
      <c r="C12" s="38"/>
      <c r="D12" s="39"/>
      <c r="E12">
        <v>274</v>
      </c>
      <c r="G12" s="33"/>
      <c r="H12" s="12"/>
      <c r="I12" s="12"/>
      <c r="J12" s="15"/>
      <c r="K12" s="15"/>
      <c r="L12" s="11"/>
      <c r="M12" s="2"/>
    </row>
    <row r="13" spans="1:13" ht="16.5" x14ac:dyDescent="0.3">
      <c r="A13" s="20" t="s">
        <v>9</v>
      </c>
      <c r="B13" s="10">
        <f>B6-B12</f>
        <v>3000</v>
      </c>
      <c r="C13" s="38"/>
      <c r="D13" s="39"/>
      <c r="G13" s="33"/>
      <c r="H13" s="12"/>
      <c r="I13" s="12"/>
      <c r="J13" s="15"/>
      <c r="K13" s="15"/>
      <c r="L13" s="11"/>
      <c r="M13" s="2"/>
    </row>
    <row r="14" spans="1:13" ht="16.5" x14ac:dyDescent="0.3">
      <c r="A14" s="20" t="s">
        <v>2</v>
      </c>
      <c r="B14" s="10">
        <f>B5</f>
        <v>25000</v>
      </c>
      <c r="C14" s="24"/>
      <c r="D14" s="4"/>
      <c r="G14" s="33"/>
      <c r="H14" s="12"/>
      <c r="I14" s="12"/>
      <c r="J14" s="15"/>
      <c r="K14" s="15"/>
      <c r="L14" s="11"/>
      <c r="M14" s="2"/>
    </row>
    <row r="15" spans="1:13" ht="16.5" x14ac:dyDescent="0.3">
      <c r="A15" s="20" t="s">
        <v>10</v>
      </c>
      <c r="B15" s="10">
        <f>B14+B13</f>
        <v>28000</v>
      </c>
      <c r="C15" s="24"/>
      <c r="D15" s="4"/>
      <c r="G15" s="33"/>
      <c r="H15" s="15"/>
      <c r="I15" s="15"/>
      <c r="J15" s="15"/>
      <c r="K15" s="15"/>
      <c r="L15" s="11"/>
      <c r="M15" s="2"/>
    </row>
    <row r="16" spans="1:13" ht="16.5" x14ac:dyDescent="0.3">
      <c r="A16" s="20" t="s">
        <v>21</v>
      </c>
      <c r="B16" s="40">
        <v>293</v>
      </c>
      <c r="C16" s="41"/>
      <c r="D16" s="4"/>
      <c r="E16" s="3"/>
      <c r="F16" s="3"/>
      <c r="G16" s="3"/>
      <c r="H16" s="4"/>
      <c r="M16" s="14"/>
    </row>
    <row r="17" spans="1:14" ht="16.5" x14ac:dyDescent="0.3">
      <c r="A17" s="41" t="s">
        <v>11</v>
      </c>
      <c r="B17" s="42">
        <f>B16*B15</f>
        <v>8204000</v>
      </c>
      <c r="C17" s="43"/>
      <c r="D17" s="4"/>
      <c r="E17" s="3"/>
      <c r="F17" s="44"/>
      <c r="G17" s="3"/>
      <c r="H17" s="4"/>
      <c r="M17" s="3"/>
      <c r="N17" s="4"/>
    </row>
    <row r="18" spans="1:14" ht="16.5" x14ac:dyDescent="0.3">
      <c r="A18" s="41" t="s">
        <v>23</v>
      </c>
      <c r="B18" s="42">
        <f>B17*0.8</f>
        <v>6563200</v>
      </c>
      <c r="C18" s="43"/>
      <c r="D18" s="4"/>
      <c r="E18" s="3"/>
      <c r="F18" s="44"/>
      <c r="G18" s="3"/>
      <c r="H18" s="4"/>
      <c r="M18" s="3"/>
      <c r="N18" s="4"/>
    </row>
    <row r="19" spans="1:14" ht="16.5" x14ac:dyDescent="0.3">
      <c r="A19" s="41" t="s">
        <v>12</v>
      </c>
      <c r="B19" s="42">
        <f>322*B4</f>
        <v>966000</v>
      </c>
      <c r="C19" s="42"/>
      <c r="D19" s="4"/>
      <c r="E19" s="4"/>
      <c r="F19" s="3"/>
    </row>
    <row r="20" spans="1:14" ht="16.5" x14ac:dyDescent="0.3">
      <c r="A20" s="40" t="s">
        <v>16</v>
      </c>
      <c r="B20" s="42">
        <f>B17*0.03/12</f>
        <v>20510</v>
      </c>
      <c r="C20" s="42"/>
      <c r="D20" s="4"/>
      <c r="E20" s="4"/>
      <c r="F20" s="3"/>
    </row>
    <row r="21" spans="1:14" x14ac:dyDescent="0.25">
      <c r="B21" s="45"/>
    </row>
    <row r="22" spans="1:14" x14ac:dyDescent="0.25">
      <c r="B22" s="45"/>
    </row>
    <row r="24" spans="1:14" x14ac:dyDescent="0.25">
      <c r="C24" t="s">
        <v>14</v>
      </c>
    </row>
    <row r="25" spans="1:14" x14ac:dyDescent="0.25">
      <c r="B25" s="46" t="s">
        <v>15</v>
      </c>
      <c r="C25" s="5" t="s">
        <v>20</v>
      </c>
      <c r="D25" s="5" t="s">
        <v>25</v>
      </c>
      <c r="E25" s="5" t="s">
        <v>11</v>
      </c>
      <c r="F25" s="5" t="s">
        <v>17</v>
      </c>
      <c r="G25" s="5" t="s">
        <v>18</v>
      </c>
      <c r="H25" s="5" t="s">
        <v>19</v>
      </c>
      <c r="I25" s="5"/>
    </row>
    <row r="26" spans="1:14" ht="17.25" x14ac:dyDescent="0.3">
      <c r="B26" s="46">
        <v>385</v>
      </c>
      <c r="C26" s="5">
        <f>B26*1.2</f>
        <v>462</v>
      </c>
      <c r="D26" s="5"/>
      <c r="E26" s="5">
        <v>13000000</v>
      </c>
      <c r="F26" s="6">
        <f t="shared" ref="F26:F30" si="0">E26/B26</f>
        <v>33766.233766233767</v>
      </c>
      <c r="G26" s="6">
        <f>E26/C26</f>
        <v>28138.528138528138</v>
      </c>
      <c r="H26" s="6" t="e">
        <f>E26/D26</f>
        <v>#DIV/0!</v>
      </c>
      <c r="I26" s="5">
        <f>C26/B26</f>
        <v>1.2</v>
      </c>
      <c r="J26" s="8">
        <f>D26/C26</f>
        <v>0</v>
      </c>
    </row>
    <row r="27" spans="1:14" ht="17.25" x14ac:dyDescent="0.3">
      <c r="B27" s="56">
        <v>370</v>
      </c>
      <c r="C27" s="57">
        <f>B27*1.2</f>
        <v>444</v>
      </c>
      <c r="D27" s="57"/>
      <c r="E27" s="57">
        <v>12100000</v>
      </c>
      <c r="F27" s="58">
        <f t="shared" si="0"/>
        <v>32702.702702702703</v>
      </c>
      <c r="G27" s="6">
        <f>E27/C27</f>
        <v>27252.252252252252</v>
      </c>
      <c r="H27" s="6" t="e">
        <f>E27/D27</f>
        <v>#DIV/0!</v>
      </c>
      <c r="I27" s="5"/>
      <c r="J27" s="8"/>
    </row>
    <row r="28" spans="1:14" ht="17.25" x14ac:dyDescent="0.3">
      <c r="B28" s="46">
        <v>620</v>
      </c>
      <c r="C28" s="5">
        <f>B28*1.2</f>
        <v>744</v>
      </c>
      <c r="D28" s="5"/>
      <c r="E28" s="5">
        <v>15800000</v>
      </c>
      <c r="F28" s="6">
        <f t="shared" si="0"/>
        <v>25483.870967741936</v>
      </c>
      <c r="G28" s="6">
        <f>E28/C28</f>
        <v>21236.559139784946</v>
      </c>
      <c r="H28" s="6"/>
      <c r="I28" s="5"/>
      <c r="J28" s="8"/>
    </row>
    <row r="29" spans="1:14" x14ac:dyDescent="0.25">
      <c r="B29" s="56">
        <v>315</v>
      </c>
      <c r="C29" s="57">
        <f>B29*1.2</f>
        <v>378</v>
      </c>
      <c r="D29" s="57"/>
      <c r="E29" s="58">
        <v>8400000</v>
      </c>
      <c r="F29" s="58">
        <f t="shared" si="0"/>
        <v>26666.666666666668</v>
      </c>
      <c r="G29" s="6">
        <f t="shared" ref="G29:G30" si="1">E29/C29</f>
        <v>22222.222222222223</v>
      </c>
      <c r="H29" s="6" t="e">
        <f>E29/D29</f>
        <v>#DIV/0!</v>
      </c>
      <c r="I29" s="5"/>
    </row>
    <row r="30" spans="1:14" x14ac:dyDescent="0.25">
      <c r="E30" s="47"/>
      <c r="F30" s="9" t="e">
        <f t="shared" si="0"/>
        <v>#DIV/0!</v>
      </c>
      <c r="G30" s="9" t="e">
        <f t="shared" si="1"/>
        <v>#DIV/0!</v>
      </c>
      <c r="H30" s="9" t="e">
        <f>E30/#REF!</f>
        <v>#REF!</v>
      </c>
    </row>
    <row r="31" spans="1:14" x14ac:dyDescent="0.25">
      <c r="A31" s="49"/>
      <c r="B31" s="49" t="s">
        <v>26</v>
      </c>
      <c r="C31" s="50"/>
      <c r="D31" s="49"/>
      <c r="E31" s="49"/>
    </row>
    <row r="32" spans="1:14" x14ac:dyDescent="0.25">
      <c r="A32" s="49"/>
      <c r="B32" s="48">
        <f>89.21*10.764</f>
        <v>960.25643999999988</v>
      </c>
      <c r="C32" s="50">
        <v>15743602</v>
      </c>
      <c r="D32" s="49">
        <f>C32/B32</f>
        <v>16395.205847304707</v>
      </c>
      <c r="E32" s="51">
        <f>B32/1.2</f>
        <v>800.2136999999999</v>
      </c>
      <c r="H32" s="4"/>
      <c r="J32" s="4"/>
    </row>
    <row r="33" spans="1:9" x14ac:dyDescent="0.25">
      <c r="A33" s="49"/>
      <c r="B33" s="55">
        <f>43.44*10.764</f>
        <v>467.58815999999996</v>
      </c>
      <c r="C33" s="53">
        <v>13400000</v>
      </c>
      <c r="D33" s="54">
        <f>C33/B33</f>
        <v>28657.697406196086</v>
      </c>
      <c r="E33" s="51"/>
      <c r="H33" s="4"/>
    </row>
    <row r="34" spans="1:9" x14ac:dyDescent="0.25">
      <c r="A34" s="49"/>
      <c r="B34" s="48">
        <f>47.86*10.764</f>
        <v>515.16503999999998</v>
      </c>
      <c r="C34" s="49">
        <v>8800000</v>
      </c>
      <c r="D34" s="49">
        <f>C34/B34</f>
        <v>17081.904470846857</v>
      </c>
      <c r="E34" s="51">
        <f>B34/1.2</f>
        <v>429.30419999999998</v>
      </c>
      <c r="F34" s="4">
        <f>C34/E34</f>
        <v>20498.285365016229</v>
      </c>
    </row>
    <row r="35" spans="1:9" x14ac:dyDescent="0.25">
      <c r="A35" s="49"/>
      <c r="B35" s="50">
        <v>225</v>
      </c>
      <c r="C35" s="50">
        <v>4822850</v>
      </c>
      <c r="D35" s="49">
        <f>C35/B35</f>
        <v>21434.888888888891</v>
      </c>
      <c r="E35" s="51"/>
      <c r="I35" s="4"/>
    </row>
    <row r="36" spans="1:9" ht="15.75" x14ac:dyDescent="0.25">
      <c r="A36" s="52"/>
      <c r="B36" s="53">
        <v>422</v>
      </c>
      <c r="C36" s="53">
        <v>12500000</v>
      </c>
      <c r="D36" s="54">
        <f>C36/B36</f>
        <v>29620.853080568719</v>
      </c>
      <c r="E36" s="49"/>
    </row>
    <row r="37" spans="1:9" ht="15.75" x14ac:dyDescent="0.25">
      <c r="A37" s="52"/>
      <c r="B37" s="50"/>
      <c r="C37" s="49"/>
      <c r="D37" s="49"/>
      <c r="E37" s="49"/>
    </row>
    <row r="38" spans="1:9" ht="15.75" x14ac:dyDescent="0.25">
      <c r="A38" s="52"/>
      <c r="B38" s="50"/>
      <c r="C38" s="49"/>
      <c r="D38" s="49"/>
      <c r="E38" s="49"/>
    </row>
    <row r="39" spans="1:9" ht="15.75" x14ac:dyDescent="0.25">
      <c r="A39" s="52"/>
      <c r="B39" s="50"/>
      <c r="C39" s="49"/>
      <c r="D39" s="49"/>
      <c r="E39" s="49"/>
    </row>
    <row r="40" spans="1:9" ht="15.75" x14ac:dyDescent="0.25">
      <c r="A40" s="11"/>
    </row>
    <row r="41" spans="1:9" ht="15.75" x14ac:dyDescent="0.25">
      <c r="A41" s="11"/>
    </row>
    <row r="61" spans="3:5" x14ac:dyDescent="0.25">
      <c r="C61" s="4"/>
      <c r="D61" s="4"/>
      <c r="E61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N1" workbookViewId="0">
      <selection activeCell="AC1" sqref="AC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2024-12-06T06:07:03Z</dcterms:modified>
</cp:coreProperties>
</file>