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4\KIRAN MILIND MASTOOD - SBI\"/>
    </mc:Choice>
  </mc:AlternateContent>
  <xr:revisionPtr revIDLastSave="0" documentId="13_ncr:1_{221DB61C-9959-4E7A-B8EC-C1D971D7C7D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0" i="19" l="1"/>
  <c r="Y12" i="18"/>
  <c r="R20" i="17"/>
  <c r="S14" i="16"/>
  <c r="T14" i="15"/>
  <c r="T16" i="14"/>
  <c r="S15" i="13"/>
  <c r="G31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<sst xmlns="http://schemas.openxmlformats.org/spreadsheetml/2006/main" count="50" uniqueCount="44">
  <si>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</si>
  <si>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</si>
  <si>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</si>
  <si>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</si>
  <si>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</si>
  <si>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</si>
  <si>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</si>
  <si>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</si>
  <si>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</si>
  <si>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</si>
  <si>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</si>
  <si>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</si>
  <si>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</si>
  <si>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</si>
  <si>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</si>
  <si>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</si>
  <si>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</si>
  <si>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</si>
  <si>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</si>
  <si>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</si>
  <si>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</si>
  <si>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</si>
  <si>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</si>
  <si>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</si>
  <si>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</si>
  <si>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</si>
  <si>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</si>
  <si>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</si>
  <si>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</si>
  <si>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</si>
  <si>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</si>
  <si>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</si>
  <si>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</si>
  <si>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</si>
  <si>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</si>
  <si>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</si>
  <si>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</si>
  <si>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</si>
  <si>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</si>
  <si>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</si>
  <si>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 - KIRAN MILIND MASTOOD / MILIND DHONDIRAM MASTOOD / DHODIRAM VISHNU MASTOOD</t>
  </si>
  <si>
    <t>Agree CA</t>
  </si>
  <si>
    <t>As per part OC</t>
  </si>
  <si>
    <t>OC - 142 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</si>
</sst>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0" xfId="0" applyFont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40</xdr:row>
      <xdr:rowOff>124842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736E5-6A75-4EF1-A709-54181D7E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287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1191</xdr:colOff>
      <xdr:row>48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974E09-88A1-46E0-904F-4E07E36B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35591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A4CA8-BB9C-4D67-96A6-1488329E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001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42</xdr:row>
      <xdr:rowOff>48675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AABEBD-3706-4D6D-97CC-12F932A7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52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48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511CF-F3E4-4B0C-B073-DEE8C3FC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57C6A-AD76-4ADB-B388-7D6DBE18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630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F0D0D-32F1-4E08-A14E-E62506633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35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429621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2A099-FD1F-4588-870C-DDA51EB1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35221" cy="90404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448673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8B9A9-0857-476C-933D-D384BEE20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54273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I9" sqref="I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626.66666666666674</v>
      </c>
      <c r="C3" s="4">
        <f>B3*1.2</f>
        <v>752.00000000000011</v>
      </c>
      <c r="D3" s="4">
        <f t="shared" ref="D3:D14" si="2">C3*1.2</f>
        <v>902.40000000000009</v>
      </c>
      <c r="E3" s="5">
        <f t="shared" ref="E3:E14" si="3">R3</f>
        <v>17101332</v>
      </c>
      <c r="F3" s="9">
        <f t="shared" ref="F3:F14" si="4">ROUND((E3/B3),0)</f>
        <v>27289</v>
      </c>
      <c r="G3" s="9">
        <f t="shared" ref="G3:G14" si="5">ROUND((E3/C3),0)</f>
        <v>22741</v>
      </c>
      <c r="H3" s="9">
        <f t="shared" ref="H3:H14" si="6">ROUND((E3/D3),0)</f>
        <v>18951</v>
      </c>
      <c r="I3" s="4" t="e">
        <f>#REF!</f>
        <v>#REF!</v>
      </c>
      <c r="J3" s="4">
        <f t="shared" ref="J3:J14" si="7">S3</f>
        <v>0</v>
      </c>
      <c r="O3">
        <v>0</v>
      </c>
      <c r="P3">
        <v>752</v>
      </c>
      <c r="Q3">
        <f t="shared" ref="P3:Q14" si="8">P3/1.2</f>
        <v>626.66666666666674</v>
      </c>
      <c r="R3" s="2">
        <v>17101332</v>
      </c>
    </row>
    <row r="4" spans="1:20" s="45" customFormat="1" x14ac:dyDescent="0.25">
      <c r="A4" s="46">
        <f t="shared" ref="A4:A9" si="9">N4</f>
        <v>0</v>
      </c>
      <c r="B4" s="46">
        <f t="shared" ref="B4:B9" si="10">Q4</f>
        <v>582.5</v>
      </c>
      <c r="C4" s="46">
        <f t="shared" ref="C4:C9" si="11">B4*1.2</f>
        <v>699</v>
      </c>
      <c r="D4" s="46">
        <f t="shared" ref="D4:D9" si="12">C4*1.2</f>
        <v>838.8</v>
      </c>
      <c r="E4" s="47">
        <f t="shared" ref="E4:E9" si="13">R4</f>
        <v>14073170</v>
      </c>
      <c r="F4" s="46">
        <f t="shared" ref="F4:F9" si="14">ROUND((E4/B4),0)</f>
        <v>24160</v>
      </c>
      <c r="G4" s="46">
        <f t="shared" ref="G4:G9" si="15">ROUND((E4/C4),0)</f>
        <v>20133</v>
      </c>
      <c r="H4" s="46">
        <f t="shared" ref="H4:H9" si="16">ROUND((E4/D4),0)</f>
        <v>16778</v>
      </c>
      <c r="I4" s="46" t="e">
        <f>#REF!</f>
        <v>#REF!</v>
      </c>
      <c r="J4" s="46">
        <f t="shared" ref="J4:J9" si="17">S4</f>
        <v>0</v>
      </c>
      <c r="O4" s="45">
        <v>0</v>
      </c>
      <c r="P4" s="45">
        <v>699</v>
      </c>
      <c r="Q4" s="45">
        <f t="shared" ref="Q4:Q9" si="18">P4/1.2</f>
        <v>582.5</v>
      </c>
      <c r="R4" s="48">
        <v>14073170</v>
      </c>
    </row>
    <row r="5" spans="1:20" x14ac:dyDescent="0.25">
      <c r="A5" s="4">
        <f t="shared" si="9"/>
        <v>0</v>
      </c>
      <c r="B5" s="4">
        <f t="shared" si="10"/>
        <v>566.66666666666674</v>
      </c>
      <c r="C5" s="4">
        <f t="shared" si="11"/>
        <v>680.00000000000011</v>
      </c>
      <c r="D5" s="4">
        <f t="shared" si="12"/>
        <v>816.00000000000011</v>
      </c>
      <c r="E5" s="5">
        <f t="shared" si="13"/>
        <v>15131072</v>
      </c>
      <c r="F5" s="9">
        <f t="shared" si="14"/>
        <v>26702</v>
      </c>
      <c r="G5" s="9">
        <f t="shared" si="15"/>
        <v>22252</v>
      </c>
      <c r="H5" s="9">
        <f t="shared" si="16"/>
        <v>18543</v>
      </c>
      <c r="I5" s="4" t="e">
        <f>#REF!</f>
        <v>#REF!</v>
      </c>
      <c r="J5" s="4">
        <f t="shared" si="17"/>
        <v>0</v>
      </c>
      <c r="O5">
        <v>0</v>
      </c>
      <c r="P5">
        <v>680</v>
      </c>
      <c r="Q5">
        <f t="shared" si="18"/>
        <v>566.66666666666674</v>
      </c>
      <c r="R5" s="2">
        <v>15131072</v>
      </c>
    </row>
    <row r="6" spans="1:20" s="45" customFormat="1" x14ac:dyDescent="0.25">
      <c r="A6" s="46">
        <f t="shared" si="9"/>
        <v>0</v>
      </c>
      <c r="B6" s="46">
        <f t="shared" si="10"/>
        <v>452.5</v>
      </c>
      <c r="C6" s="46">
        <f t="shared" si="11"/>
        <v>543</v>
      </c>
      <c r="D6" s="46">
        <f t="shared" si="12"/>
        <v>651.6</v>
      </c>
      <c r="E6" s="47">
        <f t="shared" si="13"/>
        <v>10000000</v>
      </c>
      <c r="F6" s="46">
        <f t="shared" si="14"/>
        <v>22099</v>
      </c>
      <c r="G6" s="46">
        <f t="shared" si="15"/>
        <v>18416</v>
      </c>
      <c r="H6" s="46">
        <f t="shared" si="16"/>
        <v>15347</v>
      </c>
      <c r="I6" s="46" t="e">
        <f>#REF!</f>
        <v>#REF!</v>
      </c>
      <c r="J6" s="46">
        <f t="shared" si="17"/>
        <v>0</v>
      </c>
      <c r="O6" s="45">
        <v>0</v>
      </c>
      <c r="P6" s="45">
        <v>543</v>
      </c>
      <c r="Q6" s="45">
        <f t="shared" si="18"/>
        <v>452.5</v>
      </c>
      <c r="R6" s="48">
        <v>10000000</v>
      </c>
    </row>
    <row r="7" spans="1:20" x14ac:dyDescent="0.25">
      <c r="A7" s="4">
        <f t="shared" si="9"/>
        <v>0</v>
      </c>
      <c r="B7" s="4">
        <f t="shared" si="10"/>
        <v>626.66666666666674</v>
      </c>
      <c r="C7" s="4">
        <f t="shared" si="11"/>
        <v>752.00000000000011</v>
      </c>
      <c r="D7" s="4">
        <f t="shared" si="12"/>
        <v>902.40000000000009</v>
      </c>
      <c r="E7" s="5">
        <f t="shared" si="13"/>
        <v>17461332</v>
      </c>
      <c r="F7" s="9">
        <f t="shared" si="14"/>
        <v>27864</v>
      </c>
      <c r="G7" s="9">
        <f t="shared" si="15"/>
        <v>23220</v>
      </c>
      <c r="H7" s="9">
        <f t="shared" si="16"/>
        <v>19350</v>
      </c>
      <c r="I7" s="4" t="e">
        <f>#REF!</f>
        <v>#REF!</v>
      </c>
      <c r="J7" s="4">
        <f t="shared" si="17"/>
        <v>0</v>
      </c>
      <c r="O7">
        <v>0</v>
      </c>
      <c r="P7">
        <v>752</v>
      </c>
      <c r="Q7">
        <f t="shared" si="18"/>
        <v>626.66666666666674</v>
      </c>
      <c r="R7" s="2">
        <v>17461332</v>
      </c>
    </row>
    <row r="8" spans="1:20" x14ac:dyDescent="0.25">
      <c r="A8" s="4">
        <f t="shared" si="9"/>
        <v>0</v>
      </c>
      <c r="B8" s="4">
        <f t="shared" si="10"/>
        <v>565.83333333333337</v>
      </c>
      <c r="C8" s="4">
        <f t="shared" si="11"/>
        <v>679</v>
      </c>
      <c r="D8" s="4">
        <f t="shared" si="12"/>
        <v>814.8</v>
      </c>
      <c r="E8" s="5">
        <f t="shared" si="13"/>
        <v>16376072</v>
      </c>
      <c r="F8" s="9">
        <f t="shared" si="14"/>
        <v>28942</v>
      </c>
      <c r="G8" s="9">
        <f t="shared" si="15"/>
        <v>24118</v>
      </c>
      <c r="H8" s="9">
        <f t="shared" si="16"/>
        <v>20098</v>
      </c>
      <c r="I8" s="4" t="e">
        <f>#REF!</f>
        <v>#REF!</v>
      </c>
      <c r="J8" s="4">
        <f t="shared" si="17"/>
        <v>0</v>
      </c>
      <c r="O8">
        <v>0</v>
      </c>
      <c r="P8">
        <v>679</v>
      </c>
      <c r="Q8">
        <f t="shared" si="18"/>
        <v>565.83333333333337</v>
      </c>
      <c r="R8" s="2">
        <v>16376072</v>
      </c>
    </row>
    <row r="9" spans="1:20" x14ac:dyDescent="0.25">
      <c r="A9" s="4">
        <f t="shared" si="9"/>
        <v>0</v>
      </c>
      <c r="B9" s="4">
        <f t="shared" si="10"/>
        <v>626.66666666666674</v>
      </c>
      <c r="C9" s="4">
        <f t="shared" si="11"/>
        <v>752.00000000000011</v>
      </c>
      <c r="D9" s="4">
        <f t="shared" si="12"/>
        <v>902.40000000000009</v>
      </c>
      <c r="E9" s="5">
        <f t="shared" si="13"/>
        <v>17101332</v>
      </c>
      <c r="F9" s="9">
        <f t="shared" si="14"/>
        <v>27289</v>
      </c>
      <c r="G9" s="9">
        <f t="shared" si="15"/>
        <v>22741</v>
      </c>
      <c r="H9" s="9">
        <f t="shared" si="16"/>
        <v>18951</v>
      </c>
      <c r="I9" s="4" t="e">
        <f>#REF!</f>
        <v>#REF!</v>
      </c>
      <c r="J9" s="4">
        <f t="shared" si="17"/>
        <v>0</v>
      </c>
      <c r="O9">
        <v>0</v>
      </c>
      <c r="P9">
        <v>752</v>
      </c>
      <c r="Q9">
        <f t="shared" si="18"/>
        <v>626.66666666666674</v>
      </c>
      <c r="R9" s="2">
        <v>17101332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5" customFormat="1" x14ac:dyDescent="0.25">
      <c r="A16" s="46">
        <f t="shared" ref="A16:A28" si="31">N16</f>
        <v>0</v>
      </c>
      <c r="B16" s="46">
        <f t="shared" ref="B16:B28" si="32">Q16</f>
        <v>736</v>
      </c>
      <c r="C16" s="46">
        <f>B16*1.2</f>
        <v>883.19999999999993</v>
      </c>
      <c r="D16" s="46">
        <f t="shared" ref="D16:D28" si="33">C16*1.2</f>
        <v>1059.8399999999999</v>
      </c>
      <c r="E16" s="47">
        <f t="shared" ref="E16:E28" si="34">R16</f>
        <v>19000000</v>
      </c>
      <c r="F16" s="46">
        <f t="shared" ref="F16:F28" si="35">ROUND((E16/B16),0)</f>
        <v>25815</v>
      </c>
      <c r="G16" s="46">
        <f t="shared" ref="G16:G28" si="36">ROUND((E16/C16),0)</f>
        <v>21513</v>
      </c>
      <c r="H16" s="46">
        <f t="shared" ref="H16:H28" si="37">ROUND((E16/D16),0)</f>
        <v>17927</v>
      </c>
      <c r="I16" s="46" t="e">
        <f>#REF!</f>
        <v>#REF!</v>
      </c>
      <c r="J16" s="46">
        <f t="shared" ref="J16:J28" si="38">S16</f>
        <v>0</v>
      </c>
      <c r="O16" s="45">
        <v>0</v>
      </c>
      <c r="P16" s="45">
        <f t="shared" ref="P16:Q28" si="39">O16/1.2</f>
        <v>0</v>
      </c>
      <c r="Q16" s="45">
        <v>736</v>
      </c>
      <c r="R16" s="48">
        <v>19000000</v>
      </c>
    </row>
    <row r="17" spans="1:24" s="45" customFormat="1" x14ac:dyDescent="0.25">
      <c r="A17" s="46">
        <f t="shared" si="31"/>
        <v>0</v>
      </c>
      <c r="B17" s="46">
        <f t="shared" si="32"/>
        <v>618</v>
      </c>
      <c r="C17" s="46">
        <f t="shared" ref="C17:C28" si="40">B17*1.2</f>
        <v>741.6</v>
      </c>
      <c r="D17" s="46">
        <f t="shared" si="33"/>
        <v>889.92</v>
      </c>
      <c r="E17" s="47">
        <f t="shared" si="34"/>
        <v>15800000</v>
      </c>
      <c r="F17" s="46">
        <f t="shared" si="35"/>
        <v>25566</v>
      </c>
      <c r="G17" s="46">
        <f t="shared" si="36"/>
        <v>21305</v>
      </c>
      <c r="H17" s="46">
        <f t="shared" si="37"/>
        <v>17754</v>
      </c>
      <c r="I17" s="46" t="e">
        <f>#REF!</f>
        <v>#REF!</v>
      </c>
      <c r="J17" s="46">
        <f t="shared" si="38"/>
        <v>0</v>
      </c>
      <c r="O17" s="45">
        <v>0</v>
      </c>
      <c r="P17" s="45">
        <f t="shared" si="39"/>
        <v>0</v>
      </c>
      <c r="Q17" s="45">
        <v>618</v>
      </c>
      <c r="R17" s="48">
        <v>15800000</v>
      </c>
    </row>
    <row r="18" spans="1:24" x14ac:dyDescent="0.25">
      <c r="A18" s="4">
        <f t="shared" si="31"/>
        <v>0</v>
      </c>
      <c r="B18" s="4">
        <f t="shared" si="32"/>
        <v>634</v>
      </c>
      <c r="C18" s="4">
        <f t="shared" si="40"/>
        <v>760.8</v>
      </c>
      <c r="D18" s="4">
        <f t="shared" si="33"/>
        <v>912.95999999999992</v>
      </c>
      <c r="E18" s="5">
        <f t="shared" si="34"/>
        <v>14800000</v>
      </c>
      <c r="F18" s="9">
        <f t="shared" si="35"/>
        <v>23344</v>
      </c>
      <c r="G18" s="9">
        <f t="shared" si="36"/>
        <v>19453</v>
      </c>
      <c r="H18" s="9">
        <f t="shared" si="37"/>
        <v>16211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634</v>
      </c>
      <c r="R18" s="2">
        <v>14800000</v>
      </c>
    </row>
    <row r="19" spans="1:24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  <c r="U25" s="44" t="s">
        <v>43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  <c r="S26" s="45"/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59.02</v>
      </c>
      <c r="G31">
        <f>F31*10.764</f>
        <v>635.29128000000003</v>
      </c>
      <c r="S31" s="10"/>
      <c r="T31" s="10"/>
      <c r="U31" s="17" t="s">
        <v>15</v>
      </c>
      <c r="V31" s="18"/>
      <c r="W31" s="19">
        <f>W29-W30</f>
        <v>22000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58</v>
      </c>
      <c r="X34" s="31">
        <v>2022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48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24500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635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15557500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15246350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12446000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1587500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32411.458333333332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S44"/>
  <sheetViews>
    <sheetView zoomScaleNormal="100" workbookViewId="0">
      <selection activeCell="S16" sqref="S16"/>
    </sheetView>
  </sheetViews>
  <sheetFormatPr defaultRowHeight="15" x14ac:dyDescent="0.25"/>
  <sheetData>
    <row r="15" spans="18:19" x14ac:dyDescent="0.25">
      <c r="R15">
        <v>69.819999999999993</v>
      </c>
      <c r="S15">
        <f>R15*10.764</f>
        <v>751.54247999999984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6:T16"/>
  <sheetViews>
    <sheetView topLeftCell="A6" workbookViewId="0">
      <selection activeCell="S22" sqref="S22"/>
    </sheetView>
  </sheetViews>
  <sheetFormatPr defaultRowHeight="15" x14ac:dyDescent="0.25"/>
  <sheetData>
    <row r="16" spans="19:20" x14ac:dyDescent="0.25">
      <c r="S16">
        <v>64.92</v>
      </c>
      <c r="T16">
        <f>S16*10.764</f>
        <v>698.79887999999994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4"/>
  <sheetViews>
    <sheetView zoomScaleNormal="100" workbookViewId="0">
      <selection activeCell="W17" sqref="W17"/>
    </sheetView>
  </sheetViews>
  <sheetFormatPr defaultRowHeight="15" x14ac:dyDescent="0.25"/>
  <sheetData>
    <row r="2" spans="1:20" x14ac:dyDescent="0.25">
      <c r="A2" s="6"/>
    </row>
    <row r="14" spans="1:20" x14ac:dyDescent="0.25">
      <c r="S14">
        <v>63.16</v>
      </c>
      <c r="T14">
        <f>S14*10.764</f>
        <v>679.85423999999989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4:S19"/>
  <sheetViews>
    <sheetView zoomScaleNormal="100" workbookViewId="0">
      <selection activeCell="S15" sqref="S15"/>
    </sheetView>
  </sheetViews>
  <sheetFormatPr defaultRowHeight="15" x14ac:dyDescent="0.25"/>
  <sheetData>
    <row r="14" spans="18:19" x14ac:dyDescent="0.25">
      <c r="R14">
        <v>50.41</v>
      </c>
      <c r="S14">
        <f>R14*10.764</f>
        <v>542.61323999999991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0:R20"/>
  <sheetViews>
    <sheetView topLeftCell="A7" zoomScaleNormal="100" workbookViewId="0">
      <selection activeCell="R20" sqref="R20"/>
    </sheetView>
  </sheetViews>
  <sheetFormatPr defaultRowHeight="15" x14ac:dyDescent="0.25"/>
  <sheetData>
    <row r="20" spans="17:18" x14ac:dyDescent="0.25">
      <c r="Q20">
        <v>69.819999999999993</v>
      </c>
      <c r="R20">
        <f>Q20*10.764</f>
        <v>751.54247999999984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2:Y12"/>
  <sheetViews>
    <sheetView topLeftCell="F1" zoomScaleNormal="100" workbookViewId="0">
      <selection activeCell="AC16" sqref="AC16"/>
    </sheetView>
  </sheetViews>
  <sheetFormatPr defaultRowHeight="15" x14ac:dyDescent="0.25"/>
  <sheetData>
    <row r="12" spans="24:25" x14ac:dyDescent="0.25">
      <c r="X12">
        <v>63.06</v>
      </c>
      <c r="Y12">
        <f>X12*10.764</f>
        <v>678.77783999999997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"/>
  <sheetViews>
    <sheetView workbookViewId="0">
      <selection activeCell="T10" sqref="T10"/>
    </sheetView>
  </sheetViews>
  <sheetFormatPr defaultRowHeight="15" x14ac:dyDescent="0.25"/>
  <sheetData>
    <row r="1" spans="1:20" x14ac:dyDescent="0.25">
      <c r="A1" s="6"/>
    </row>
    <row r="10" spans="1:20" x14ac:dyDescent="0.25">
      <c r="S10">
        <v>69.819999999999993</v>
      </c>
      <c r="T10">
        <f>S10*10.764</f>
        <v>751.54247999999984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2024-12-07T05:50:40Z</dcterms:modified>
</cp:coreProperties>
</file>