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Kandivali (East)\Mohd Sajid Abdul Hafiz Shaikh\"/>
    </mc:Choice>
  </mc:AlternateContent>
  <xr:revisionPtr revIDLastSave="0" documentId="13_ncr:1_{BE1A5A60-AFAE-409D-8144-6082BB433F59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3" i="4" l="1"/>
  <c r="P2" i="4"/>
  <c r="C12" i="25" l="1"/>
  <c r="C5" i="25" l="1"/>
  <c r="C4" i="25"/>
  <c r="C3" i="25"/>
  <c r="Q2" i="4"/>
  <c r="B2" i="4" s="1"/>
  <c r="C2" i="4" s="1"/>
  <c r="Q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<sst xmlns="http://schemas.openxmlformats.org/spreadsheetml/2006/main" count="132" uniqueCount="90">
  <si>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</si>
  <si>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</si>
  <si>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</si>
  <si>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</si>
  <si>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</si>
  <si>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</si>
  <si>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</si>
  <si>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</si>
  <si>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</si>
  <si>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</si>
  <si>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</si>
  <si>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</si>
  <si>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</si>
  <si>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</si>
  <si>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</si>
  <si>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</si>
  <si>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</si>
  <si>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</si>
  <si>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</si>
  <si>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</si>
  <si>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</si>
  <si>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</si>
  <si>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</si>
  <si>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</si>
  <si>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</si>
  <si>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</si>
  <si>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</si>
  <si>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</si>
  <si>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</si>
  <si>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</si>
  <si>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</si>
  <si>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</si>
  <si>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</si>
  <si>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</si>
  <si>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</si>
  <si>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</si>
  <si>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</si>
  <si>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</si>
  <si>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</si>
  <si>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</si>
  <si>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</si>
  <si>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</si>
  <si>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</si>
  <si>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</si>
  <si>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</si>
  <si>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</si>
  <si>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</si>
  <si>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</si>
  <si>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</si>
  <si>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</si>
  <si>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</si>
  <si>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</si>
  <si>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</si>
  <si>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</si>
  <si>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</si>
  <si>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</si>
  <si>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</si>
  <si>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</si>
  <si>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</si>
  <si>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</si>
  <si>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</si>
  <si>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</si>
  <si>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</si>
  <si>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</si>
  <si>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</si>
  <si>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</si>
  <si>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</si>
  <si>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</si>
  <si>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</si>
  <si>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</si>
  <si>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</si>
  <si>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</si>
  <si>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</si>
  <si>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</si>
  <si>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</si>
  <si>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</si>
  <si>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</si>
  <si>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</si>
  <si>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</si>
  <si>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</si>
  <si>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</si>
  <si>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</si>
  <si>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</si>
  <si>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</si>
  <si>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18.11.2024</t>
  </si>
  <si>
    <t>30 to 32 lakh</t>
  </si>
  <si>
    <t>OC-1993</t>
  </si>
  <si>
    <t>19°17'05.8"N 72°51'35.8"E</t>
  </si>
  <si>
    <t>IGR-14.05.24</t>
  </si>
  <si>
    <t>IGR-07.06.24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</si>
</sst>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C9F082-C590-4EEA-BCF4-41B88B77E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D5A9B0-0643-4D01-A8C6-D5B20C89A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506087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0A9778-7985-4704-8C96-458D80CB1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40487" cy="8707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496560</xdr:colOff>
      <xdr:row>49</xdr:row>
      <xdr:rowOff>77440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B092FF-7359-43E8-B5CE-F77F4A6F4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30960" cy="8888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467981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8CE251-1EB1-43AB-A12D-1A4CA2B48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2381" cy="8830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221554.92899999997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250954.92899999997</v>
      </c>
      <c r="D9" s="58" t="s">
        <v>62</v>
      </c>
      <c r="E9" s="59">
        <f>C9/10.764</f>
        <v>23314.28177257525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1993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31</v>
      </c>
      <c r="D13" s="65">
        <f>D12-C13</f>
        <v>69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9500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7000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31</v>
      </c>
      <c r="D7" s="24">
        <v>2024</v>
      </c>
    </row>
    <row r="8" spans="1:5" x14ac:dyDescent="0.25">
      <c r="A8" s="15" t="s">
        <v>18</v>
      </c>
      <c r="B8" s="23"/>
      <c r="C8" s="24">
        <f>C9-C7</f>
        <v>29</v>
      </c>
      <c r="D8" s="24">
        <v>1993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46.5</v>
      </c>
      <c r="D10" s="24"/>
    </row>
    <row r="11" spans="1:5" x14ac:dyDescent="0.25">
      <c r="A11" s="15"/>
      <c r="B11" s="25"/>
      <c r="C11" s="26">
        <f>C10%</f>
        <v>0.46500000000000002</v>
      </c>
      <c r="D11" s="26"/>
    </row>
    <row r="12" spans="1:5" x14ac:dyDescent="0.25">
      <c r="A12" s="15" t="s">
        <v>21</v>
      </c>
      <c r="B12" s="18"/>
      <c r="C12" s="19">
        <f>C6*C11</f>
        <v>1162.5</v>
      </c>
      <c r="D12" s="22"/>
    </row>
    <row r="13" spans="1:5" x14ac:dyDescent="0.25">
      <c r="A13" s="15" t="s">
        <v>22</v>
      </c>
      <c r="B13" s="18"/>
      <c r="C13" s="19">
        <f>C6-C12</f>
        <v>1337.5</v>
      </c>
      <c r="D13" s="22"/>
    </row>
    <row r="14" spans="1:5" x14ac:dyDescent="0.25">
      <c r="A14" s="15" t="s">
        <v>15</v>
      </c>
      <c r="B14" s="18"/>
      <c r="C14" s="19">
        <f>C5</f>
        <v>7000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8337.5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318</v>
      </c>
      <c r="D18" s="24"/>
    </row>
    <row r="19" spans="1:5" x14ac:dyDescent="0.25">
      <c r="A19" s="15" t="s">
        <v>74</v>
      </c>
      <c r="B19" s="6"/>
      <c r="C19" s="30">
        <f>C18*C16</f>
        <v>2651325</v>
      </c>
      <c r="D19" s="72"/>
      <c r="E19" s="65"/>
    </row>
    <row r="20" spans="1:5" x14ac:dyDescent="0.25">
      <c r="A20" s="15" t="s">
        <v>24</v>
      </c>
      <c r="C20" s="31">
        <f>C19*90%</f>
        <v>2386192.5</v>
      </c>
      <c r="D20" s="30"/>
      <c r="E20" s="65"/>
    </row>
    <row r="21" spans="1:5" x14ac:dyDescent="0.25">
      <c r="A21" s="15" t="s">
        <v>25</v>
      </c>
      <c r="C21" s="31">
        <f>C19*80%</f>
        <v>2121060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795000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5523.59375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404.27789999999999</v>
      </c>
      <c r="C2" s="4">
        <f t="shared" ref="C2:C16" si="1">B2*1.2</f>
        <v>485.13347999999996</v>
      </c>
      <c r="D2" s="4">
        <f t="shared" ref="D2:D16" si="2">C2*1.2</f>
        <v>582.16017599999998</v>
      </c>
      <c r="E2" s="5">
        <f t="shared" ref="E2:E16" si="3">R2</f>
        <v>4250000</v>
      </c>
      <c r="F2" s="4">
        <f t="shared" ref="F2:F15" si="4">ROUND((E2/B2),0)</f>
        <v>10513</v>
      </c>
      <c r="G2" s="74">
        <f t="shared" ref="G2:G15" si="5">ROUND((E2/C2),0)</f>
        <v>8760</v>
      </c>
      <c r="H2" s="74">
        <f t="shared" ref="H2:H15" si="6">ROUND((E2/D2),0)</f>
        <v>7300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>45.07*10.764</f>
        <v>485.13347999999996</v>
      </c>
      <c r="Q2" s="7">
        <f t="shared" ref="Q2:Q10" si="9">P2/1.2</f>
        <v>404.27789999999999</v>
      </c>
      <c r="R2" s="75">
        <v>4250000</v>
      </c>
      <c r="S2" s="75" t="s">
        <v>88</v>
      </c>
    </row>
    <row r="3" spans="1:19" x14ac:dyDescent="0.25">
      <c r="A3" s="4">
        <v>2</v>
      </c>
      <c r="B3" s="4">
        <f t="shared" si="0"/>
        <v>375.39449999999999</v>
      </c>
      <c r="C3" s="4">
        <f t="shared" si="1"/>
        <v>450.47339999999997</v>
      </c>
      <c r="D3" s="4">
        <f t="shared" si="2"/>
        <v>540.5680799999999</v>
      </c>
      <c r="E3" s="5">
        <f t="shared" si="3"/>
        <v>4000000</v>
      </c>
      <c r="F3" s="4">
        <f t="shared" si="4"/>
        <v>10655</v>
      </c>
      <c r="G3" s="74">
        <f t="shared" si="5"/>
        <v>8880</v>
      </c>
      <c r="H3" s="74">
        <f t="shared" si="6"/>
        <v>7400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>41.85*10.764</f>
        <v>450.47339999999997</v>
      </c>
      <c r="Q3" s="7">
        <f t="shared" si="9"/>
        <v>375.39449999999999</v>
      </c>
      <c r="R3" s="75">
        <v>4000000</v>
      </c>
      <c r="S3" s="75" t="s">
        <v>89</v>
      </c>
    </row>
    <row r="4" spans="1:19" x14ac:dyDescent="0.25">
      <c r="A4" s="4">
        <v>3</v>
      </c>
      <c r="B4" s="4">
        <f t="shared" si="0"/>
        <v>300</v>
      </c>
      <c r="C4" s="4">
        <f t="shared" si="1"/>
        <v>360</v>
      </c>
      <c r="D4" s="4">
        <f t="shared" si="2"/>
        <v>432</v>
      </c>
      <c r="E4" s="5">
        <f t="shared" si="3"/>
        <v>3600000</v>
      </c>
      <c r="F4" s="4">
        <f t="shared" si="4"/>
        <v>12000</v>
      </c>
      <c r="G4" s="74">
        <f t="shared" si="5"/>
        <v>10000</v>
      </c>
      <c r="H4" s="74">
        <f t="shared" si="6"/>
        <v>8333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ref="P4:P10" si="10">O4/1.2</f>
        <v>0</v>
      </c>
      <c r="Q4" s="7">
        <v>300</v>
      </c>
      <c r="R4" s="75">
        <v>3600000</v>
      </c>
      <c r="S4" s="2"/>
    </row>
    <row r="5" spans="1:19" x14ac:dyDescent="0.25">
      <c r="A5" s="4">
        <v>4</v>
      </c>
      <c r="B5" s="4">
        <f t="shared" si="0"/>
        <v>375</v>
      </c>
      <c r="C5" s="4">
        <f t="shared" si="1"/>
        <v>450</v>
      </c>
      <c r="D5" s="4">
        <f t="shared" si="2"/>
        <v>540</v>
      </c>
      <c r="E5" s="5">
        <f t="shared" si="3"/>
        <v>4000000</v>
      </c>
      <c r="F5" s="4">
        <f t="shared" si="4"/>
        <v>10667</v>
      </c>
      <c r="G5" s="76">
        <f t="shared" si="5"/>
        <v>8889</v>
      </c>
      <c r="H5" s="76">
        <f t="shared" si="6"/>
        <v>7407</v>
      </c>
      <c r="I5" s="76">
        <f t="shared" si="7"/>
        <v>0</v>
      </c>
      <c r="J5" s="76">
        <f t="shared" si="8"/>
        <v>0</v>
      </c>
      <c r="K5" s="77"/>
      <c r="L5" s="77"/>
      <c r="M5" s="77"/>
      <c r="N5" s="77"/>
      <c r="O5" s="77">
        <v>0</v>
      </c>
      <c r="P5" s="77">
        <f t="shared" si="10"/>
        <v>0</v>
      </c>
      <c r="Q5" s="77">
        <v>375</v>
      </c>
      <c r="R5" s="78">
        <v>4000000</v>
      </c>
      <c r="S5" s="2"/>
    </row>
    <row r="6" spans="1:19" x14ac:dyDescent="0.25">
      <c r="A6" s="4">
        <v>5</v>
      </c>
      <c r="B6" s="4">
        <f t="shared" si="0"/>
        <v>480</v>
      </c>
      <c r="C6" s="4">
        <f t="shared" si="1"/>
        <v>576</v>
      </c>
      <c r="D6" s="4">
        <f t="shared" si="2"/>
        <v>691.19999999999993</v>
      </c>
      <c r="E6" s="5">
        <f t="shared" si="3"/>
        <v>4600000</v>
      </c>
      <c r="F6" s="4">
        <f t="shared" si="4"/>
        <v>9583</v>
      </c>
      <c r="G6" s="74">
        <f t="shared" si="5"/>
        <v>7986</v>
      </c>
      <c r="H6" s="74">
        <f t="shared" si="6"/>
        <v>6655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480</v>
      </c>
      <c r="R6" s="75">
        <v>4600000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  <c r="G23" s="10" t="s">
        <v>85</v>
      </c>
    </row>
    <row r="24" spans="1:19" s="10" customFormat="1" x14ac:dyDescent="0.25">
      <c r="F24" s="68" t="s">
        <v>87</v>
      </c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 t="s">
        <v>84</v>
      </c>
      <c r="F28" s="52" t="s">
        <v>71</v>
      </c>
      <c r="G28" s="52">
        <v>281</v>
      </c>
    </row>
    <row r="29" spans="1:19" s="10" customFormat="1" x14ac:dyDescent="0.25">
      <c r="C29" s="67" t="s">
        <v>1</v>
      </c>
      <c r="D29" s="67">
        <v>2250000</v>
      </c>
      <c r="F29" s="52" t="s">
        <v>72</v>
      </c>
      <c r="G29" s="52">
        <v>318</v>
      </c>
      <c r="H29" s="10">
        <f>G29/G28</f>
        <v>1.1316725978647686</v>
      </c>
    </row>
    <row r="30" spans="1:19" s="10" customFormat="1" x14ac:dyDescent="0.25">
      <c r="F30" s="52" t="s">
        <v>73</v>
      </c>
      <c r="G30" s="52">
        <v>8500</v>
      </c>
    </row>
    <row r="31" spans="1:19" s="10" customFormat="1" x14ac:dyDescent="0.25">
      <c r="C31" s="70"/>
      <c r="D31" s="70"/>
      <c r="F31" s="70" t="s">
        <v>74</v>
      </c>
      <c r="G31" s="70">
        <f>G29*G30</f>
        <v>2703000</v>
      </c>
      <c r="H31" s="10">
        <f>G31/D29</f>
        <v>1.2013333333333334</v>
      </c>
    </row>
    <row r="32" spans="1:19" s="10" customFormat="1" x14ac:dyDescent="0.25">
      <c r="C32" s="70"/>
      <c r="D32" s="70"/>
      <c r="F32" s="70" t="s">
        <v>24</v>
      </c>
      <c r="G32" s="70">
        <f>G31*90%</f>
        <v>2432700</v>
      </c>
    </row>
    <row r="33" spans="3:7" s="10" customFormat="1" x14ac:dyDescent="0.25">
      <c r="C33" s="70"/>
      <c r="D33" s="70"/>
      <c r="F33" s="70" t="s">
        <v>25</v>
      </c>
      <c r="G33" s="70">
        <f>G31*80%</f>
        <v>2162400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2024-12-10T04:54:46Z</dcterms:modified>
</cp:coreProperties>
</file>