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4\Jensi Marshall Nadar - BOI\"/>
    </mc:Choice>
  </mc:AlternateContent>
  <xr:revisionPtr revIDLastSave="0" documentId="13_ncr:1_{B3422B58-56D1-4797-B70E-1DD0704A7A0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0" i="4" l="1"/>
  <c r="P19" i="4"/>
  <c r="H36" i="4"/>
  <c r="H35" i="4"/>
  <c r="U23" i="17"/>
  <c r="S19" i="1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<sst xmlns="http://schemas.openxmlformats.org/spreadsheetml/2006/main" count="50" uniqueCount="43">
  <si>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</si>
  <si>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</si>
  <si>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</si>
  <si>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</si>
  <si>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</si>
  <si>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</si>
  <si>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</si>
  <si>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</si>
  <si>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</si>
  <si>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</si>
  <si>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</si>
  <si>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</si>
  <si>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</si>
  <si>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</si>
  <si>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</si>
  <si>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</si>
  <si>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</si>
  <si>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</si>
  <si>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</si>
  <si>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</si>
  <si>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</si>
  <si>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</si>
  <si>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</si>
  <si>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</si>
  <si>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</si>
  <si>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</si>
  <si>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</si>
  <si>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</si>
  <si>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</si>
  <si>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</si>
  <si>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</si>
  <si>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</si>
  <si>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</si>
  <si>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</si>
  <si>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</si>
  <si>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</si>
  <si>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</si>
  <si>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</si>
  <si>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Bank of India ( Retail Business center Thane ) - Mrs. Jensi Marshall Nadar and Mr. Marshall Devid Nadar</t>
  </si>
  <si>
    <t>As per BCC</t>
  </si>
  <si>
    <t>Agree BUA</t>
  </si>
  <si>
    <t>rate on BUA</t>
  </si>
  <si>
    <t>Measured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</si>
</sst>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44</xdr:row>
      <xdr:rowOff>1106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A53677-5F30-4A03-8EA6-AE5280363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792590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1</xdr:row>
      <xdr:rowOff>9525</xdr:rowOff>
    </xdr:from>
    <xdr:to>
      <xdr:col>16</xdr:col>
      <xdr:colOff>563222</xdr:colOff>
      <xdr:row>47</xdr:row>
      <xdr:rowOff>96485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D02D12-074E-40C7-BA6E-79D0E288E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1125" y="200025"/>
          <a:ext cx="8935697" cy="8849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182191</xdr:colOff>
      <xdr:row>47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6F91D0-25B3-4653-ABA6-B353C80FC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16591" cy="79544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20244</xdr:colOff>
      <xdr:row>43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BE18E9-9A4F-4A93-AA85-9B9375FF5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54644" cy="8030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115507</xdr:colOff>
      <xdr:row>46</xdr:row>
      <xdr:rowOff>39255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A05BC8-EC9F-47FB-B2EE-8AB0D869C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9907" cy="82783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248876</xdr:colOff>
      <xdr:row>39</xdr:row>
      <xdr:rowOff>58009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40275-48BE-476C-A38D-0C0F28029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83276" cy="61540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267928</xdr:colOff>
      <xdr:row>36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AD80F2-C3CE-4418-A757-2585B2170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02328" cy="70304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43</xdr:row>
      <xdr:rowOff>48748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0A6C69-F779-4333-ABB4-76D855520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0497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38</xdr:row>
      <xdr:rowOff>10510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505C7F-8146-4728-B85B-A86A401A3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705901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47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8A9CAE-2369-419B-8B61-3634FAAC7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7" zoomScaleNormal="100" workbookViewId="0">
      <selection activeCell="U26" sqref="U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441.66666666666669</v>
      </c>
      <c r="C3" s="44">
        <f>B3*1.2</f>
        <v>530</v>
      </c>
      <c r="D3" s="44">
        <f t="shared" ref="D3:D14" si="2">C3*1.2</f>
        <v>636</v>
      </c>
      <c r="E3" s="45">
        <f t="shared" ref="E3:E14" si="3">R3</f>
        <v>3500000</v>
      </c>
      <c r="F3" s="44">
        <f t="shared" ref="F3:F14" si="4">ROUND((E3/B3),0)</f>
        <v>7925</v>
      </c>
      <c r="G3" s="44">
        <f t="shared" ref="G3:G14" si="5">ROUND((E3/C3),0)</f>
        <v>6604</v>
      </c>
      <c r="H3" s="44">
        <f t="shared" ref="H3:H14" si="6">ROUND((E3/D3),0)</f>
        <v>5503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v>530</v>
      </c>
      <c r="Q3" s="46">
        <f t="shared" ref="P3:Q14" si="8">P3/1.2</f>
        <v>441.66666666666669</v>
      </c>
      <c r="R3" s="47">
        <v>3500000</v>
      </c>
    </row>
    <row r="4" spans="1:20" x14ac:dyDescent="0.25">
      <c r="A4" s="4">
        <f t="shared" ref="A4:A9" si="9">N4</f>
        <v>0</v>
      </c>
      <c r="B4" s="4">
        <f t="shared" ref="B4:B9" si="10">Q4</f>
        <v>704.16666666666674</v>
      </c>
      <c r="C4" s="4">
        <f t="shared" ref="C4:C9" si="11">B4*1.2</f>
        <v>845.00000000000011</v>
      </c>
      <c r="D4" s="4">
        <f t="shared" ref="D4:D9" si="12">C4*1.2</f>
        <v>1014.0000000000001</v>
      </c>
      <c r="E4" s="5">
        <f t="shared" ref="E4:E9" si="13">R4</f>
        <v>4000000</v>
      </c>
      <c r="F4" s="9">
        <f t="shared" ref="F4:F9" si="14">ROUND((E4/B4),0)</f>
        <v>5680</v>
      </c>
      <c r="G4" s="9">
        <f t="shared" ref="G4:G9" si="15">ROUND((E4/C4),0)</f>
        <v>4734</v>
      </c>
      <c r="H4" s="9">
        <f t="shared" ref="H4:H9" si="16">ROUND((E4/D4),0)</f>
        <v>3945</v>
      </c>
      <c r="I4" s="4" t="e">
        <f>#REF!</f>
        <v>#REF!</v>
      </c>
      <c r="J4" s="4">
        <f t="shared" ref="J4:J9" si="17">S4</f>
        <v>0</v>
      </c>
      <c r="O4">
        <v>0</v>
      </c>
      <c r="P4">
        <v>845</v>
      </c>
      <c r="Q4">
        <f t="shared" ref="Q4:Q9" si="18">P4/1.2</f>
        <v>704.16666666666674</v>
      </c>
      <c r="R4" s="2">
        <v>4000000</v>
      </c>
    </row>
    <row r="5" spans="1:20" x14ac:dyDescent="0.25">
      <c r="A5" s="4">
        <f t="shared" si="9"/>
        <v>0</v>
      </c>
      <c r="B5" s="4">
        <f t="shared" si="10"/>
        <v>458.33333333333337</v>
      </c>
      <c r="C5" s="4">
        <f t="shared" si="11"/>
        <v>550</v>
      </c>
      <c r="D5" s="4">
        <f t="shared" si="12"/>
        <v>660</v>
      </c>
      <c r="E5" s="5">
        <f t="shared" si="13"/>
        <v>3450000</v>
      </c>
      <c r="F5" s="9">
        <f t="shared" si="14"/>
        <v>7527</v>
      </c>
      <c r="G5" s="9">
        <f t="shared" si="15"/>
        <v>6273</v>
      </c>
      <c r="H5" s="9">
        <f t="shared" si="16"/>
        <v>5227</v>
      </c>
      <c r="I5" s="4" t="e">
        <f>#REF!</f>
        <v>#REF!</v>
      </c>
      <c r="J5" s="4">
        <f t="shared" si="17"/>
        <v>0</v>
      </c>
      <c r="O5">
        <v>0</v>
      </c>
      <c r="P5">
        <v>550</v>
      </c>
      <c r="Q5">
        <f t="shared" si="18"/>
        <v>458.33333333333337</v>
      </c>
      <c r="R5" s="2">
        <v>3450000</v>
      </c>
    </row>
    <row r="6" spans="1:20" s="46" customFormat="1" x14ac:dyDescent="0.25">
      <c r="A6" s="44">
        <f t="shared" si="9"/>
        <v>0</v>
      </c>
      <c r="B6" s="44">
        <f t="shared" si="10"/>
        <v>430</v>
      </c>
      <c r="C6" s="44">
        <f t="shared" si="11"/>
        <v>516</v>
      </c>
      <c r="D6" s="44">
        <f t="shared" si="12"/>
        <v>619.19999999999993</v>
      </c>
      <c r="E6" s="45">
        <f t="shared" si="13"/>
        <v>3300000</v>
      </c>
      <c r="F6" s="44">
        <f t="shared" si="14"/>
        <v>7674</v>
      </c>
      <c r="G6" s="44">
        <f t="shared" si="15"/>
        <v>6395</v>
      </c>
      <c r="H6" s="44">
        <f t="shared" si="16"/>
        <v>5329</v>
      </c>
      <c r="I6" s="44" t="e">
        <f>#REF!</f>
        <v>#REF!</v>
      </c>
      <c r="J6" s="44">
        <f t="shared" si="17"/>
        <v>0</v>
      </c>
      <c r="O6" s="46">
        <v>0</v>
      </c>
      <c r="P6" s="46">
        <f t="shared" ref="P6:P9" si="19">O6/1.2</f>
        <v>0</v>
      </c>
      <c r="Q6" s="46">
        <v>430</v>
      </c>
      <c r="R6" s="47">
        <v>3300000</v>
      </c>
    </row>
    <row r="7" spans="1:20" x14ac:dyDescent="0.25">
      <c r="A7" s="4">
        <f t="shared" si="9"/>
        <v>0</v>
      </c>
      <c r="B7" s="4">
        <f t="shared" si="10"/>
        <v>444</v>
      </c>
      <c r="C7" s="4">
        <f t="shared" si="11"/>
        <v>532.79999999999995</v>
      </c>
      <c r="D7" s="4">
        <f t="shared" si="12"/>
        <v>639.3599999999999</v>
      </c>
      <c r="E7" s="5">
        <f t="shared" si="13"/>
        <v>2900000</v>
      </c>
      <c r="F7" s="9">
        <f t="shared" si="14"/>
        <v>6532</v>
      </c>
      <c r="G7" s="9">
        <f t="shared" si="15"/>
        <v>5443</v>
      </c>
      <c r="H7" s="9">
        <f t="shared" si="16"/>
        <v>4536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v>444</v>
      </c>
      <c r="R7" s="2">
        <v>2900000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385</v>
      </c>
      <c r="C16" s="4">
        <f>B16*1.2</f>
        <v>462</v>
      </c>
      <c r="D16" s="4">
        <f t="shared" ref="D16:D28" si="34">C16*1.2</f>
        <v>554.4</v>
      </c>
      <c r="E16" s="5">
        <f t="shared" ref="E16:E28" si="35">R16</f>
        <v>2495000</v>
      </c>
      <c r="F16" s="9">
        <f t="shared" ref="F16:F28" si="36">ROUND((E16/B16),0)</f>
        <v>6481</v>
      </c>
      <c r="G16" s="9">
        <f t="shared" ref="G16:G28" si="37">ROUND((E16/C16),0)</f>
        <v>5400</v>
      </c>
      <c r="H16" s="9">
        <f t="shared" ref="H16:H28" si="38">ROUND((E16/D16),0)</f>
        <v>4500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385</v>
      </c>
      <c r="R16" s="2">
        <v>2495000</v>
      </c>
    </row>
    <row r="17" spans="1:24" x14ac:dyDescent="0.25">
      <c r="A17" s="4">
        <f t="shared" si="32"/>
        <v>0</v>
      </c>
      <c r="B17" s="4">
        <f t="shared" si="33"/>
        <v>500</v>
      </c>
      <c r="C17" s="4">
        <f t="shared" ref="C17:C28" si="41">B17*1.2</f>
        <v>600</v>
      </c>
      <c r="D17" s="4">
        <f t="shared" si="34"/>
        <v>720</v>
      </c>
      <c r="E17" s="5">
        <f t="shared" si="35"/>
        <v>4000000</v>
      </c>
      <c r="F17" s="9">
        <f t="shared" si="36"/>
        <v>8000</v>
      </c>
      <c r="G17" s="9">
        <f t="shared" si="37"/>
        <v>6667</v>
      </c>
      <c r="H17" s="9">
        <f t="shared" si="38"/>
        <v>5556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500</v>
      </c>
      <c r="R17" s="2">
        <v>4000000</v>
      </c>
    </row>
    <row r="18" spans="1:24" x14ac:dyDescent="0.25">
      <c r="A18" s="4">
        <f t="shared" si="32"/>
        <v>0</v>
      </c>
      <c r="B18" s="4">
        <f t="shared" si="33"/>
        <v>653</v>
      </c>
      <c r="C18" s="4">
        <f t="shared" si="41"/>
        <v>783.6</v>
      </c>
      <c r="D18" s="4">
        <f t="shared" si="34"/>
        <v>940.31999999999994</v>
      </c>
      <c r="E18" s="5">
        <f t="shared" si="35"/>
        <v>5000000</v>
      </c>
      <c r="F18" s="9">
        <f t="shared" si="36"/>
        <v>7657</v>
      </c>
      <c r="G18" s="9">
        <f t="shared" si="37"/>
        <v>6381</v>
      </c>
      <c r="H18" s="9">
        <f t="shared" si="38"/>
        <v>5317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653</v>
      </c>
      <c r="R18" s="2">
        <v>5000000</v>
      </c>
    </row>
    <row r="19" spans="1:24" x14ac:dyDescent="0.25">
      <c r="A19" s="4">
        <f t="shared" si="32"/>
        <v>0</v>
      </c>
      <c r="B19" s="4">
        <f t="shared" si="33"/>
        <v>735</v>
      </c>
      <c r="C19" s="4">
        <f t="shared" si="41"/>
        <v>882</v>
      </c>
      <c r="D19" s="4">
        <f t="shared" si="34"/>
        <v>1058.3999999999999</v>
      </c>
      <c r="E19" s="5">
        <f t="shared" si="35"/>
        <v>5900000</v>
      </c>
      <c r="F19" s="9">
        <f t="shared" si="36"/>
        <v>8027</v>
      </c>
      <c r="G19" s="9">
        <f t="shared" si="37"/>
        <v>6689</v>
      </c>
      <c r="H19" s="9">
        <f t="shared" si="38"/>
        <v>5574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735</v>
      </c>
      <c r="R19" s="2">
        <v>5900000</v>
      </c>
    </row>
    <row r="20" spans="1:24" s="46" customFormat="1" x14ac:dyDescent="0.25">
      <c r="A20" s="44">
        <f t="shared" si="32"/>
        <v>0</v>
      </c>
      <c r="B20" s="44">
        <f t="shared" si="33"/>
        <v>421</v>
      </c>
      <c r="C20" s="44">
        <f t="shared" si="41"/>
        <v>505.2</v>
      </c>
      <c r="D20" s="44">
        <f t="shared" si="34"/>
        <v>606.24</v>
      </c>
      <c r="E20" s="45">
        <f t="shared" si="35"/>
        <v>5000000</v>
      </c>
      <c r="F20" s="44">
        <f t="shared" si="36"/>
        <v>11876</v>
      </c>
      <c r="G20" s="44">
        <f t="shared" si="37"/>
        <v>9897</v>
      </c>
      <c r="H20" s="44">
        <f t="shared" si="38"/>
        <v>8248</v>
      </c>
      <c r="I20" s="44" t="e">
        <f>#REF!</f>
        <v>#REF!</v>
      </c>
      <c r="J20" s="44">
        <f t="shared" si="39"/>
        <v>0</v>
      </c>
      <c r="O20" s="46">
        <v>0</v>
      </c>
      <c r="P20" s="46">
        <f t="shared" si="40"/>
        <v>0</v>
      </c>
      <c r="Q20" s="46">
        <v>421</v>
      </c>
      <c r="R20" s="47">
        <v>5000000</v>
      </c>
    </row>
    <row r="21" spans="1:24" s="46" customFormat="1" x14ac:dyDescent="0.25">
      <c r="A21" s="44">
        <f t="shared" si="32"/>
        <v>0</v>
      </c>
      <c r="B21" s="44">
        <f t="shared" si="33"/>
        <v>450</v>
      </c>
      <c r="C21" s="44">
        <f t="shared" si="41"/>
        <v>540</v>
      </c>
      <c r="D21" s="44">
        <f t="shared" si="34"/>
        <v>648</v>
      </c>
      <c r="E21" s="45">
        <f t="shared" si="35"/>
        <v>4900000</v>
      </c>
      <c r="F21" s="44">
        <f t="shared" si="36"/>
        <v>10889</v>
      </c>
      <c r="G21" s="44">
        <f t="shared" si="37"/>
        <v>9074</v>
      </c>
      <c r="H21" s="44">
        <f t="shared" si="38"/>
        <v>7562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450</v>
      </c>
      <c r="R21" s="47">
        <v>4900000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7500</v>
      </c>
      <c r="X29" s="20" t="s">
        <v>41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5000</v>
      </c>
      <c r="X31" s="22"/>
    </row>
    <row r="32" spans="1:24" ht="15.75" x14ac:dyDescent="0.25">
      <c r="E32" t="s">
        <v>40</v>
      </c>
      <c r="F32" s="7">
        <v>530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15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45</v>
      </c>
      <c r="X34" s="31">
        <v>2009</v>
      </c>
      <c r="Y34" t="s">
        <v>39</v>
      </c>
    </row>
    <row r="35" spans="5:25" ht="15.75" x14ac:dyDescent="0.25">
      <c r="E35" t="s">
        <v>42</v>
      </c>
      <c r="F35" s="7">
        <v>362</v>
      </c>
      <c r="G35">
        <v>34</v>
      </c>
      <c r="H35">
        <f>F35+G35</f>
        <v>396</v>
      </c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H36">
        <f>F32/H35</f>
        <v>1.3383838383838385</v>
      </c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22.5</v>
      </c>
      <c r="X36" s="24"/>
    </row>
    <row r="37" spans="5:25" ht="15.75" x14ac:dyDescent="0.25">
      <c r="U37" s="17"/>
      <c r="V37" s="26"/>
      <c r="W37" s="27">
        <f>W36%</f>
        <v>0.22500000000000001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562.5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1937.5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5000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6937.5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32</v>
      </c>
      <c r="V44" s="30"/>
      <c r="W44" s="25">
        <v>530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3676875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</f>
        <v>3309187.5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2941500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1325000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7660.15625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T14" sqref="T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11" sqref="T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10" sqref="T1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17:S19"/>
  <sheetViews>
    <sheetView topLeftCell="A6" workbookViewId="0">
      <selection activeCell="S20" sqref="S20"/>
    </sheetView>
  </sheetViews>
  <sheetFormatPr defaultRowHeight="15" x14ac:dyDescent="0.25"/>
  <sheetData>
    <row r="17" spans="19:19" x14ac:dyDescent="0.25">
      <c r="S17">
        <v>795</v>
      </c>
    </row>
    <row r="18" spans="19:19" x14ac:dyDescent="0.25">
      <c r="S18">
        <v>50</v>
      </c>
    </row>
    <row r="19" spans="19:19" x14ac:dyDescent="0.25">
      <c r="S19">
        <f>S18+S17</f>
        <v>845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12" sqref="R1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0" sqref="R1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U21:U23"/>
  <sheetViews>
    <sheetView topLeftCell="A7" zoomScaleNormal="100" workbookViewId="0">
      <selection activeCell="U23" sqref="U21:U23"/>
    </sheetView>
  </sheetViews>
  <sheetFormatPr defaultRowHeight="15" x14ac:dyDescent="0.25"/>
  <sheetData>
    <row r="21" spans="21:21" x14ac:dyDescent="0.25">
      <c r="U21">
        <v>394</v>
      </c>
    </row>
    <row r="22" spans="21:21" x14ac:dyDescent="0.25">
      <c r="U22">
        <v>50</v>
      </c>
    </row>
    <row r="23" spans="21:21" x14ac:dyDescent="0.25">
      <c r="U23">
        <f>SUM(U21:U22)</f>
        <v>444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A12" sqref="AA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9" sqref="S1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2024-12-07T10:20:07Z</dcterms:modified>
</cp:coreProperties>
</file>