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Milind Jayram Sakpal\"/>
    </mc:Choice>
  </mc:AlternateContent>
  <xr:revisionPtr revIDLastSave="0" documentId="13_ncr:1_{B360FBB4-5D0E-4284-A52A-29010370F23A}" xr6:coauthVersionLast="36" xr6:coauthVersionMax="47" xr10:uidLastSave="{00000000-0000-0000-0000-000000000000}"/>
  <bookViews>
    <workbookView xWindow="0" yWindow="0" windowWidth="28800" windowHeight="12105" tabRatio="932" xr2:uid="{00000000-000D-0000-FFFF-FFFF00000000}"/>
  </bookViews>
  <sheets>
    <sheet name="Calculation" sheetId="23" r:id="rId1"/>
    <sheet name="22-23" sheetId="4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</sheets>
  <calcPr calcId="191029"/>
</workbook>
</file>

<file path=xl/calcChain.xml><?xml version="1.0" encoding="utf-8"?>
<calcChain xmlns="http://schemas.openxmlformats.org/spreadsheetml/2006/main">
  <c r="G32" i="4" l="1"/>
  <c r="O30" i="4" l="1"/>
  <c r="J33" i="4"/>
  <c r="G28" i="4" l="1"/>
  <c r="G30" i="4" s="1"/>
  <c r="P2" i="4" l="1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 s="1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A18" i="23"/>
  <c r="Q20" i="4"/>
  <c r="B20" i="4" s="1"/>
  <c r="C20" i="4" s="1"/>
  <c r="D20" i="4" s="1"/>
  <c r="P20" i="4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G11" i="4" l="1"/>
  <c r="G15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B5" i="4"/>
  <c r="H20" i="4"/>
  <c r="F20" i="4"/>
  <c r="G20" i="4"/>
  <c r="F16" i="4"/>
  <c r="G16" i="4"/>
  <c r="H29" i="4"/>
  <c r="C5" i="4" l="1"/>
  <c r="F5" i="4"/>
  <c r="D5" i="4" l="1"/>
  <c r="H5" i="4" s="1"/>
  <c r="G5" i="4"/>
  <c r="C86" i="23" l="1"/>
  <c r="C25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1" i="23" s="1"/>
  <c r="C22" i="23" s="1"/>
  <c r="C27" i="23" l="1"/>
  <c r="C23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 l="1"/>
  <c r="H17" i="4" s="1"/>
</calcChain>
</file>

<file path=xl/sharedStrings.xml><?xml version="1.0" encoding="utf-8"?>
<sst xmlns="http://schemas.openxmlformats.org/spreadsheetml/2006/main" count="55" uniqueCount="50">
  <si>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</si>
  <si>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</si>
  <si>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</si>
  <si>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</si>
  <si>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</si>
  <si>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</si>
  <si>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</si>
  <si>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</si>
  <si>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</si>
  <si>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</si>
  <si>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</si>
  <si>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</si>
  <si>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</si>
  <si>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</si>
  <si>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</si>
  <si>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</si>
  <si>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</si>
  <si>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</si>
  <si>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</si>
  <si>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</si>
  <si>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</si>
  <si>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</si>
  <si>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</si>
  <si>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</si>
  <si>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</si>
  <si>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</si>
  <si>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</si>
  <si>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</si>
  <si>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</si>
  <si>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FMV</t>
  </si>
  <si>
    <t xml:space="preserve">Rate on </t>
  </si>
  <si>
    <t>ACA</t>
  </si>
  <si>
    <t>IGR-20.09.24</t>
  </si>
  <si>
    <t>IGR-19.09.24</t>
  </si>
  <si>
    <t xml:space="preserve">Expected Rental incomer </t>
  </si>
  <si>
    <t>TACA</t>
  </si>
  <si>
    <t>Flat No. 2101, 21st Floor, Building No Cl05-01, My City Phase II CLuster 05( 01-06), Village - Usarghar,</t>
  </si>
  <si>
    <t xml:space="preserve">utility </t>
  </si>
  <si>
    <t>rate</t>
  </si>
  <si>
    <t>fmv</t>
  </si>
  <si>
    <t>1 car parking</t>
  </si>
  <si>
    <t>agreement  - 2021</t>
  </si>
  <si>
    <t>av</t>
  </si>
  <si>
    <t>sd</t>
  </si>
  <si>
    <t>rd</t>
  </si>
  <si>
    <t>oc - 2024</t>
  </si>
  <si>
    <t>11000 on ca</t>
  </si>
  <si>
    <t>oc</t>
  </si>
  <si>
    <t>SBI\RACPC Sion\Milind Jayram Sakpal</t>
  </si>
  <si>
    <t>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</si>
</sst>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43" fontId="0" fillId="0" borderId="8" xfId="1" applyFont="1" applyBorder="1"/>
    <xf numFmtId="43" fontId="0" fillId="0" borderId="0" xfId="0" applyNumberFormat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43" fontId="3" fillId="0" borderId="0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A5D7C8-0E7A-450F-B065-8AFD3E71E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6865E1-1971-4C54-A9FA-DC7AB861B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525139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8A099E-5088-4A0F-8F27-78DAB80C6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9539" cy="8745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506087</xdr:colOff>
      <xdr:row>48</xdr:row>
      <xdr:rowOff>67887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1F84A8-1AEB-4176-B609-7FDFC5C4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40487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601350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20966C-726A-45E7-ACFE-5395BA5FA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35750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6"/>
  <sheetViews>
    <sheetView tabSelected="1" zoomScale="145" zoomScaleNormal="145" workbookViewId="0">
      <selection activeCell="H20" sqref="G20:H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5" customWidth="1"/>
    <col min="4" max="4" width="12.5703125" style="15" bestFit="1" customWidth="1"/>
    <col min="5" max="5" width="14.28515625" bestFit="1" customWidth="1"/>
  </cols>
  <sheetData>
    <row r="1" spans="1:5" x14ac:dyDescent="0.25">
      <c r="A1" s="10"/>
      <c r="B1" s="11"/>
      <c r="C1" s="12"/>
      <c r="D1" s="13"/>
    </row>
    <row r="2" spans="1:5" x14ac:dyDescent="0.25">
      <c r="A2" s="14"/>
      <c r="D2" s="16"/>
    </row>
    <row r="3" spans="1:5" x14ac:dyDescent="0.25">
      <c r="A3" s="14" t="s">
        <v>13</v>
      </c>
      <c r="B3" s="17"/>
      <c r="C3" s="18">
        <v>11600</v>
      </c>
      <c r="D3" s="21" t="s">
        <v>30</v>
      </c>
      <c r="E3" s="6" t="s">
        <v>31</v>
      </c>
    </row>
    <row r="4" spans="1:5" ht="30" x14ac:dyDescent="0.25">
      <c r="A4" s="20" t="s">
        <v>14</v>
      </c>
      <c r="B4" s="17"/>
      <c r="C4" s="18">
        <v>2500</v>
      </c>
      <c r="D4" s="21"/>
    </row>
    <row r="5" spans="1:5" x14ac:dyDescent="0.25">
      <c r="A5" s="14" t="s">
        <v>15</v>
      </c>
      <c r="B5" s="17"/>
      <c r="C5" s="18">
        <f>C3-C4</f>
        <v>9100</v>
      </c>
      <c r="D5" s="21"/>
    </row>
    <row r="6" spans="1:5" x14ac:dyDescent="0.25">
      <c r="A6" s="14" t="s">
        <v>16</v>
      </c>
      <c r="B6" s="17"/>
      <c r="C6" s="18">
        <f>C4</f>
        <v>2500</v>
      </c>
      <c r="D6" s="21"/>
    </row>
    <row r="7" spans="1:5" x14ac:dyDescent="0.25">
      <c r="A7" s="14" t="s">
        <v>17</v>
      </c>
      <c r="B7" s="22"/>
      <c r="C7" s="23">
        <f>D7-D8</f>
        <v>0</v>
      </c>
      <c r="D7" s="23">
        <v>2024</v>
      </c>
    </row>
    <row r="8" spans="1:5" x14ac:dyDescent="0.25">
      <c r="A8" s="14" t="s">
        <v>18</v>
      </c>
      <c r="B8" s="22"/>
      <c r="C8" s="23">
        <f>C9-C7</f>
        <v>60</v>
      </c>
      <c r="D8" s="23">
        <v>2024</v>
      </c>
      <c r="E8" t="s">
        <v>47</v>
      </c>
    </row>
    <row r="9" spans="1:5" x14ac:dyDescent="0.25">
      <c r="A9" s="14" t="s">
        <v>19</v>
      </c>
      <c r="B9" s="22"/>
      <c r="C9" s="23">
        <v>60</v>
      </c>
      <c r="D9" s="23"/>
    </row>
    <row r="10" spans="1:5" ht="30" x14ac:dyDescent="0.25">
      <c r="A10" s="20" t="s">
        <v>20</v>
      </c>
      <c r="B10" s="22"/>
      <c r="C10" s="23">
        <f>90*C7/C9</f>
        <v>0</v>
      </c>
      <c r="D10" s="23"/>
    </row>
    <row r="11" spans="1:5" x14ac:dyDescent="0.25">
      <c r="A11" s="14"/>
      <c r="B11" s="24"/>
      <c r="C11" s="25">
        <f>C10%</f>
        <v>0</v>
      </c>
      <c r="D11" s="25"/>
    </row>
    <row r="12" spans="1:5" x14ac:dyDescent="0.25">
      <c r="A12" s="14" t="s">
        <v>21</v>
      </c>
      <c r="B12" s="17"/>
      <c r="C12" s="18">
        <f>C6*C11</f>
        <v>0</v>
      </c>
      <c r="D12" s="21"/>
    </row>
    <row r="13" spans="1:5" x14ac:dyDescent="0.25">
      <c r="A13" s="14" t="s">
        <v>22</v>
      </c>
      <c r="B13" s="17"/>
      <c r="C13" s="18">
        <f>C6-C12</f>
        <v>2500</v>
      </c>
      <c r="D13" s="21"/>
    </row>
    <row r="14" spans="1:5" x14ac:dyDescent="0.25">
      <c r="A14" s="14" t="s">
        <v>15</v>
      </c>
      <c r="B14" s="17"/>
      <c r="C14" s="18">
        <f>C5</f>
        <v>9100</v>
      </c>
      <c r="D14" s="21"/>
    </row>
    <row r="15" spans="1:5" x14ac:dyDescent="0.25">
      <c r="B15" s="17"/>
      <c r="C15" s="18"/>
      <c r="D15" s="21"/>
    </row>
    <row r="16" spans="1:5" x14ac:dyDescent="0.25">
      <c r="A16" s="26" t="s">
        <v>23</v>
      </c>
      <c r="B16" s="27"/>
      <c r="C16" s="19">
        <f>C14+C13</f>
        <v>11600</v>
      </c>
      <c r="D16" s="21"/>
    </row>
    <row r="17" spans="1:5" x14ac:dyDescent="0.25">
      <c r="B17" s="22"/>
      <c r="C17" s="23"/>
      <c r="D17" s="23"/>
    </row>
    <row r="18" spans="1:5" x14ac:dyDescent="0.25">
      <c r="A18" s="43" t="str">
        <f>E3</f>
        <v>ACA</v>
      </c>
      <c r="B18" s="7"/>
      <c r="C18" s="28">
        <v>615</v>
      </c>
      <c r="D18" s="23"/>
    </row>
    <row r="19" spans="1:5" x14ac:dyDescent="0.25">
      <c r="A19" s="14" t="s">
        <v>29</v>
      </c>
      <c r="B19" s="6"/>
      <c r="C19" s="29">
        <f>C18*C16</f>
        <v>7134000</v>
      </c>
      <c r="D19" s="44"/>
      <c r="E19" s="38"/>
    </row>
    <row r="20" spans="1:5" x14ac:dyDescent="0.25">
      <c r="A20" s="14" t="s">
        <v>49</v>
      </c>
      <c r="B20" s="6"/>
      <c r="C20" s="29">
        <v>500000</v>
      </c>
      <c r="D20" s="47"/>
      <c r="E20" s="38"/>
    </row>
    <row r="21" spans="1:5" x14ac:dyDescent="0.25">
      <c r="A21" s="14" t="s">
        <v>29</v>
      </c>
      <c r="B21" s="6"/>
      <c r="C21" s="29">
        <f>C20+C19</f>
        <v>7634000</v>
      </c>
      <c r="D21" s="47"/>
      <c r="E21" s="38"/>
    </row>
    <row r="22" spans="1:5" x14ac:dyDescent="0.25">
      <c r="A22" s="14" t="s">
        <v>24</v>
      </c>
      <c r="C22" s="30">
        <f>C21*98%</f>
        <v>7481320</v>
      </c>
      <c r="D22" s="29"/>
      <c r="E22" s="38"/>
    </row>
    <row r="23" spans="1:5" x14ac:dyDescent="0.25">
      <c r="A23" s="14" t="s">
        <v>25</v>
      </c>
      <c r="C23" s="30">
        <f>C19*80%</f>
        <v>5707200</v>
      </c>
      <c r="D23" s="30"/>
      <c r="E23" s="38"/>
    </row>
    <row r="24" spans="1:5" x14ac:dyDescent="0.25">
      <c r="A24" s="14"/>
      <c r="D24" s="23"/>
    </row>
    <row r="25" spans="1:5" x14ac:dyDescent="0.25">
      <c r="A25" s="31" t="s">
        <v>26</v>
      </c>
      <c r="B25" s="32"/>
      <c r="C25" s="33">
        <f>C4*C18</f>
        <v>1537500</v>
      </c>
      <c r="D25" s="33"/>
    </row>
    <row r="26" spans="1:5" x14ac:dyDescent="0.25">
      <c r="A26" s="14" t="s">
        <v>27</v>
      </c>
    </row>
    <row r="27" spans="1:5" x14ac:dyDescent="0.25">
      <c r="A27" s="34" t="s">
        <v>28</v>
      </c>
      <c r="B27" s="15"/>
      <c r="C27" s="29">
        <f>C19*0.03/12</f>
        <v>17835</v>
      </c>
      <c r="D27" s="30" t="s">
        <v>34</v>
      </c>
      <c r="E27" s="30"/>
    </row>
    <row r="28" spans="1:5" x14ac:dyDescent="0.25">
      <c r="C28" s="30"/>
      <c r="D28" s="30"/>
    </row>
    <row r="29" spans="1:5" x14ac:dyDescent="0.25">
      <c r="A29" s="6" t="s">
        <v>48</v>
      </c>
      <c r="C29" s="30"/>
      <c r="D29" s="30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1" spans="1:4" x14ac:dyDescent="0.25">
      <c r="C41"/>
      <c r="D41"/>
    </row>
    <row r="42" spans="1:4" x14ac:dyDescent="0.25">
      <c r="C42"/>
      <c r="D42"/>
    </row>
    <row r="48" spans="1:4" x14ac:dyDescent="0.25">
      <c r="A48" s="35"/>
    </row>
    <row r="61" spans="1:1" ht="15.75" x14ac:dyDescent="0.25">
      <c r="A61" s="36"/>
    </row>
    <row r="62" spans="1:1" ht="15.75" x14ac:dyDescent="0.25">
      <c r="A62" s="36"/>
    </row>
    <row r="63" spans="1:1" ht="15.75" x14ac:dyDescent="0.25">
      <c r="A63" s="36"/>
    </row>
    <row r="64" spans="1:1" ht="15.75" x14ac:dyDescent="0.25">
      <c r="A64" s="36"/>
    </row>
    <row r="65" spans="1:1" ht="15.75" x14ac:dyDescent="0.25">
      <c r="A65" s="36"/>
    </row>
    <row r="66" spans="1:1" ht="15.75" x14ac:dyDescent="0.25">
      <c r="A66" s="36"/>
    </row>
    <row r="67" spans="1:1" ht="15.75" x14ac:dyDescent="0.25">
      <c r="A67" s="36"/>
    </row>
    <row r="86" spans="3:3" x14ac:dyDescent="0.25">
      <c r="C86" s="15">
        <f>C85*C84</f>
        <v>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8"/>
  <sheetViews>
    <sheetView topLeftCell="C1" workbookViewId="0">
      <selection activeCell="G33" sqref="G3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12.28515625" customWidth="1"/>
    <col min="11" max="13" width="0" hidden="1" customWidth="1"/>
    <col min="14" max="14" width="13.5703125" customWidth="1"/>
    <col min="15" max="15" width="12.855468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570</v>
      </c>
      <c r="C2" s="4">
        <f t="shared" ref="C2:C16" si="1">B2*1.2</f>
        <v>684</v>
      </c>
      <c r="D2" s="4">
        <f t="shared" ref="D2:D16" si="2">C2*1.2</f>
        <v>820.8</v>
      </c>
      <c r="E2" s="5">
        <f t="shared" ref="E2:E16" si="3">R2</f>
        <v>6435280</v>
      </c>
      <c r="F2" s="45">
        <f t="shared" ref="F2:F15" si="4">ROUND((E2/B2),0)</f>
        <v>11290</v>
      </c>
      <c r="G2" s="45">
        <f t="shared" ref="G2:G15" si="5">ROUND((E2/C2),0)</f>
        <v>9408</v>
      </c>
      <c r="H2" s="45">
        <f t="shared" ref="H2:H15" si="6">ROUND((E2/D2),0)</f>
        <v>7840</v>
      </c>
      <c r="I2" s="45">
        <f t="shared" ref="I2:I15" si="7">T2</f>
        <v>0</v>
      </c>
      <c r="J2" s="45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570</v>
      </c>
      <c r="R2" s="46">
        <v>6435280</v>
      </c>
      <c r="S2" s="2" t="s">
        <v>32</v>
      </c>
    </row>
    <row r="3" spans="1:19" x14ac:dyDescent="0.25">
      <c r="A3" s="4">
        <v>2</v>
      </c>
      <c r="B3" s="4">
        <f t="shared" si="0"/>
        <v>570</v>
      </c>
      <c r="C3" s="4">
        <f t="shared" si="1"/>
        <v>684</v>
      </c>
      <c r="D3" s="4">
        <f t="shared" si="2"/>
        <v>820.8</v>
      </c>
      <c r="E3" s="5">
        <f t="shared" si="3"/>
        <v>6301984</v>
      </c>
      <c r="F3" s="45">
        <f t="shared" si="4"/>
        <v>11056</v>
      </c>
      <c r="G3" s="45">
        <f t="shared" si="5"/>
        <v>9213</v>
      </c>
      <c r="H3" s="45">
        <f t="shared" si="6"/>
        <v>7678</v>
      </c>
      <c r="I3" s="45">
        <f t="shared" si="7"/>
        <v>0</v>
      </c>
      <c r="J3" s="45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570</v>
      </c>
      <c r="R3" s="46">
        <v>6301984</v>
      </c>
      <c r="S3" s="2" t="s">
        <v>33</v>
      </c>
    </row>
    <row r="4" spans="1:19" x14ac:dyDescent="0.25">
      <c r="A4" s="4">
        <v>3</v>
      </c>
      <c r="B4" s="4">
        <f t="shared" si="0"/>
        <v>576</v>
      </c>
      <c r="C4" s="4">
        <f t="shared" si="1"/>
        <v>691.19999999999993</v>
      </c>
      <c r="D4" s="4">
        <f t="shared" si="2"/>
        <v>829.43999999999994</v>
      </c>
      <c r="E4" s="5">
        <f t="shared" si="3"/>
        <v>7300000</v>
      </c>
      <c r="F4" s="45">
        <f t="shared" si="4"/>
        <v>12674</v>
      </c>
      <c r="G4" s="45">
        <f t="shared" si="5"/>
        <v>10561</v>
      </c>
      <c r="H4" s="45">
        <f t="shared" si="6"/>
        <v>8801</v>
      </c>
      <c r="I4" s="45">
        <f t="shared" si="7"/>
        <v>0</v>
      </c>
      <c r="J4" s="45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576</v>
      </c>
      <c r="R4" s="46">
        <v>7300000</v>
      </c>
      <c r="S4" s="2"/>
    </row>
    <row r="5" spans="1:19" x14ac:dyDescent="0.25">
      <c r="A5" s="4">
        <v>4</v>
      </c>
      <c r="B5" s="4">
        <f t="shared" si="0"/>
        <v>510</v>
      </c>
      <c r="C5" s="4">
        <f t="shared" si="1"/>
        <v>612</v>
      </c>
      <c r="D5" s="4">
        <f t="shared" si="2"/>
        <v>734.4</v>
      </c>
      <c r="E5" s="5">
        <f t="shared" si="3"/>
        <v>6800000</v>
      </c>
      <c r="F5" s="45">
        <f t="shared" si="4"/>
        <v>13333</v>
      </c>
      <c r="G5" s="45">
        <f t="shared" si="5"/>
        <v>11111</v>
      </c>
      <c r="H5" s="45">
        <f t="shared" si="6"/>
        <v>9259</v>
      </c>
      <c r="I5" s="45">
        <f t="shared" si="7"/>
        <v>0</v>
      </c>
      <c r="J5" s="45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510</v>
      </c>
      <c r="R5" s="46">
        <v>6800000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6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I23" s="9" t="s">
        <v>36</v>
      </c>
    </row>
    <row r="24" spans="1:19" s="9" customFormat="1" x14ac:dyDescent="0.25">
      <c r="F24" s="40"/>
    </row>
    <row r="25" spans="1:19" s="9" customFormat="1" x14ac:dyDescent="0.25">
      <c r="F25" s="41"/>
    </row>
    <row r="26" spans="1:19" s="9" customFormat="1" x14ac:dyDescent="0.25">
      <c r="F26" s="37" t="s">
        <v>31</v>
      </c>
      <c r="G26" s="37">
        <v>570</v>
      </c>
      <c r="I26" s="9" t="s">
        <v>40</v>
      </c>
      <c r="N26" s="9" t="s">
        <v>46</v>
      </c>
    </row>
    <row r="27" spans="1:19" s="9" customFormat="1" x14ac:dyDescent="0.25">
      <c r="F27" s="37" t="s">
        <v>37</v>
      </c>
      <c r="G27" s="37">
        <v>45</v>
      </c>
    </row>
    <row r="28" spans="1:19" s="9" customFormat="1" x14ac:dyDescent="0.25">
      <c r="C28" s="39"/>
      <c r="D28" s="39"/>
      <c r="F28" s="37" t="s">
        <v>35</v>
      </c>
      <c r="G28" s="37">
        <f>G27+G26</f>
        <v>615</v>
      </c>
    </row>
    <row r="29" spans="1:19" s="9" customFormat="1" x14ac:dyDescent="0.25">
      <c r="C29" s="42"/>
      <c r="D29" s="42"/>
      <c r="F29" s="42" t="s">
        <v>38</v>
      </c>
      <c r="G29" s="42">
        <v>11300</v>
      </c>
      <c r="H29" s="9" t="e">
        <f>G29/#REF!</f>
        <v>#REF!</v>
      </c>
      <c r="I29" s="9" t="s">
        <v>41</v>
      </c>
    </row>
    <row r="30" spans="1:19" s="9" customFormat="1" x14ac:dyDescent="0.25">
      <c r="C30" s="42"/>
      <c r="D30" s="42"/>
      <c r="F30" s="42" t="s">
        <v>39</v>
      </c>
      <c r="G30" s="42">
        <f>G29*G28</f>
        <v>6949500</v>
      </c>
      <c r="I30" s="9" t="s">
        <v>42</v>
      </c>
      <c r="J30" s="9">
        <v>5722800</v>
      </c>
      <c r="N30" s="9">
        <v>285770</v>
      </c>
      <c r="O30" s="9">
        <f>N30+J30</f>
        <v>6008570</v>
      </c>
    </row>
    <row r="31" spans="1:19" s="9" customFormat="1" x14ac:dyDescent="0.25">
      <c r="C31" s="42"/>
      <c r="D31" s="42"/>
      <c r="F31" s="42"/>
      <c r="G31" s="42">
        <v>500000</v>
      </c>
      <c r="I31" s="9" t="s">
        <v>43</v>
      </c>
      <c r="J31" s="9">
        <v>200500</v>
      </c>
    </row>
    <row r="32" spans="1:19" s="9" customFormat="1" x14ac:dyDescent="0.25">
      <c r="C32" s="42"/>
      <c r="D32" s="42"/>
      <c r="G32" s="9">
        <f>G31+G30</f>
        <v>7449500</v>
      </c>
      <c r="I32" s="9" t="s">
        <v>44</v>
      </c>
      <c r="J32" s="9">
        <v>30000</v>
      </c>
    </row>
    <row r="33" spans="3:10" s="9" customFormat="1" x14ac:dyDescent="0.25">
      <c r="C33" s="42"/>
      <c r="D33" s="42"/>
      <c r="J33" s="9">
        <f>SUM(J30:J32)</f>
        <v>5953300</v>
      </c>
    </row>
    <row r="34" spans="3:10" s="9" customFormat="1" x14ac:dyDescent="0.25"/>
    <row r="35" spans="3:10" s="9" customFormat="1" x14ac:dyDescent="0.25">
      <c r="I35" s="9" t="s">
        <v>45</v>
      </c>
    </row>
    <row r="36" spans="3:10" s="9" customFormat="1" x14ac:dyDescent="0.25"/>
    <row r="37" spans="3:10" s="9" customFormat="1" x14ac:dyDescent="0.25"/>
    <row r="38" spans="3:10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0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2024-12-03T07:30:50Z</dcterms:modified>
</cp:coreProperties>
</file>