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Kailas Pandhure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8" r:id="rId4"/>
    <sheet name="20-20" sheetId="4" r:id="rId5"/>
    <sheet name="Sheet1" sheetId="13" r:id="rId6"/>
    <sheet name="Sheet2" sheetId="30" r:id="rId7"/>
    <sheet name="Mb" sheetId="39" r:id="rId8"/>
    <sheet name="IGR" sheetId="40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3" l="1"/>
  <c r="E13" i="39" l="1"/>
  <c r="E12" i="39"/>
  <c r="D29" i="23"/>
  <c r="C18" i="25" l="1"/>
  <c r="E8" i="39" l="1"/>
  <c r="E9" i="39"/>
  <c r="E10" i="39"/>
  <c r="E11" i="39"/>
  <c r="E7" i="39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Q6" i="4"/>
  <c r="P7" i="4"/>
  <c r="P19" i="4" l="1"/>
  <c r="Q19" i="4" s="1"/>
  <c r="P8" i="4"/>
  <c r="P9" i="4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l="1"/>
  <c r="C25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<sst xmlns="http://schemas.openxmlformats.org/spreadsheetml/2006/main" count="130" uniqueCount="100">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</sst>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104042</xdr:colOff>
      <xdr:row>0</xdr:row>
      <xdr:rowOff>0</xdr:rowOff>
    </xdr:from>
    <xdr:to>
      <xdr:col>14</xdr:col>
      <xdr:colOff>870</xdr:colOff>
      <xdr:row>23</xdr:row>
      <xdr:rowOff>94690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61642" y="0"/>
          <a:ext cx="4773628" cy="4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49035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47000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47000</v>
      </c>
      <c r="D5" s="57" t="s">
        <v>61</v>
      </c>
      <c r="E5" s="58">
        <f>ROUND(C5/10.764,0)</f>
        <v>4366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30350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16650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0.18</v>
      </c>
      <c r="D8" s="102">
        <f>1-C8</f>
        <v>0.82000000000000006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13653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44003</v>
      </c>
      <c r="D10" s="57" t="s">
        <v>61</v>
      </c>
      <c r="E10" s="58">
        <f>ROUND(C10/10.764,0)</f>
        <v>4088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2006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18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42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1120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4578560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2240000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="85" zoomScaleNormal="85" workbookViewId="0">
      <selection activeCell="H16" sqref="H16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6000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4000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18</v>
      </c>
      <c r="D7" s="25"/>
      <c r="F7" s="78"/>
      <c r="G7" s="78"/>
    </row>
    <row r="8" spans="1:8">
      <c r="A8" s="15" t="s">
        <v>18</v>
      </c>
      <c r="B8" s="24"/>
      <c r="C8" s="25">
        <f>C9-C7</f>
        <v>42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27</v>
      </c>
      <c r="D10" s="25"/>
      <c r="F10" s="78"/>
      <c r="G10" s="78"/>
    </row>
    <row r="11" spans="1:8">
      <c r="A11" s="15"/>
      <c r="B11" s="26"/>
      <c r="C11" s="27">
        <f>C10%</f>
        <v>0.27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540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1460</v>
      </c>
      <c r="D13" s="23"/>
      <c r="F13" s="78"/>
      <c r="G13" s="78"/>
    </row>
    <row r="14" spans="1:8">
      <c r="A14" s="15" t="s">
        <v>15</v>
      </c>
      <c r="B14" s="19"/>
      <c r="C14" s="20">
        <f>C5</f>
        <v>4000</v>
      </c>
      <c r="D14" s="23"/>
      <c r="F14" s="7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5460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99</v>
      </c>
      <c r="B18" s="7"/>
      <c r="C18" s="76">
        <v>1120</v>
      </c>
      <c r="D18" s="76"/>
      <c r="E18" s="77"/>
      <c r="F18" s="78"/>
      <c r="G18" s="78"/>
    </row>
    <row r="19" spans="1:8">
      <c r="A19" s="15"/>
      <c r="B19" s="6"/>
      <c r="C19" s="30">
        <f>C18*C16</f>
        <v>6115200</v>
      </c>
      <c r="D19" s="78" t="s">
        <v>68</v>
      </c>
      <c r="E19" s="30"/>
      <c r="F19" s="78"/>
      <c r="G19" s="118"/>
    </row>
    <row r="20" spans="1:8">
      <c r="A20" s="15"/>
      <c r="B20" s="61">
        <f>C20*80</f>
        <v>440294400</v>
      </c>
      <c r="C20" s="31">
        <f>C19*90%</f>
        <v>5503680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4892160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2240000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12740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/>
      <c r="D28" s="119"/>
    </row>
    <row r="29" spans="1:8">
      <c r="C29">
        <v>104.09</v>
      </c>
      <c r="D29" s="120">
        <f>C29*10.764</f>
        <v>1120.4247599999999</v>
      </c>
    </row>
    <row r="30" spans="1:8">
      <c r="C30">
        <v>4.6500000000000004</v>
      </c>
      <c r="D30" s="120">
        <f>C30*10.764</f>
        <v>50.052599999999998</v>
      </c>
      <c r="E30" s="119"/>
    </row>
    <row r="31" spans="1:8">
      <c r="C31"/>
      <c r="D31" s="119"/>
      <c r="E31" s="119"/>
      <c r="F31" s="119"/>
    </row>
    <row r="32" spans="1:8">
      <c r="C32"/>
      <c r="D32" s="119"/>
    </row>
    <row r="33" spans="1:5">
      <c r="C33"/>
      <c r="D33" s="120"/>
      <c r="E33" s="119"/>
    </row>
    <row r="34" spans="1:5">
      <c r="C34"/>
      <c r="D34"/>
    </row>
    <row r="35" spans="1:5">
      <c r="C35"/>
      <c r="D35"/>
    </row>
    <row r="36" spans="1:5">
      <c r="C36"/>
      <c r="D36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Normal="100" workbookViewId="0">
      <selection activeCell="F6" sqref="F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1258.3333333333335</v>
      </c>
      <c r="C6" s="4">
        <f t="shared" si="2"/>
        <v>1510.0000000000002</v>
      </c>
      <c r="D6" s="4">
        <f t="shared" si="3"/>
        <v>1812.0000000000002</v>
      </c>
      <c r="E6" s="5">
        <f t="shared" si="4"/>
        <v>7100000</v>
      </c>
      <c r="F6" s="66">
        <f t="shared" si="5"/>
        <v>5642</v>
      </c>
      <c r="G6" s="66">
        <f t="shared" si="6"/>
        <v>4702</v>
      </c>
      <c r="H6" s="66">
        <f t="shared" si="7"/>
        <v>3918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>
        <v>1510</v>
      </c>
      <c r="Q6" s="75">
        <f t="shared" ref="Q6" si="10">P6/1.2</f>
        <v>1258.3333333333335</v>
      </c>
      <c r="R6" s="2">
        <v>7100000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840</v>
      </c>
      <c r="C7" s="4">
        <f t="shared" si="2"/>
        <v>1008</v>
      </c>
      <c r="D7" s="4">
        <f t="shared" si="3"/>
        <v>1209.5999999999999</v>
      </c>
      <c r="E7" s="5">
        <f t="shared" si="4"/>
        <v>4000000</v>
      </c>
      <c r="F7" s="4">
        <f t="shared" si="5"/>
        <v>4762</v>
      </c>
      <c r="G7" s="4">
        <f t="shared" si="6"/>
        <v>3968</v>
      </c>
      <c r="H7" s="4">
        <f t="shared" si="7"/>
        <v>3307</v>
      </c>
      <c r="I7" s="4">
        <f t="shared" si="8"/>
        <v>0</v>
      </c>
      <c r="J7" s="4">
        <f t="shared" si="9"/>
        <v>0</v>
      </c>
      <c r="O7" s="75">
        <v>0</v>
      </c>
      <c r="P7" s="75">
        <f t="shared" ref="P7" si="11">O7/1.2</f>
        <v>0</v>
      </c>
      <c r="Q7" s="75">
        <v>840</v>
      </c>
      <c r="R7" s="2">
        <v>4000000</v>
      </c>
      <c r="S7" s="2"/>
      <c r="T7" s="2"/>
    </row>
    <row r="8" spans="1:35">
      <c r="A8" s="4">
        <f t="shared" si="0"/>
        <v>0</v>
      </c>
      <c r="B8" s="4">
        <f t="shared" si="1"/>
        <v>550</v>
      </c>
      <c r="C8" s="4">
        <f t="shared" si="2"/>
        <v>660</v>
      </c>
      <c r="D8" s="4">
        <f t="shared" si="3"/>
        <v>792</v>
      </c>
      <c r="E8" s="5">
        <f t="shared" si="4"/>
        <v>2700000</v>
      </c>
      <c r="F8" s="4">
        <f t="shared" si="5"/>
        <v>4909</v>
      </c>
      <c r="G8" s="4">
        <f t="shared" si="6"/>
        <v>4091</v>
      </c>
      <c r="H8" s="4">
        <f t="shared" si="7"/>
        <v>3409</v>
      </c>
      <c r="I8" s="4">
        <f t="shared" si="8"/>
        <v>0</v>
      </c>
      <c r="J8" s="4">
        <f t="shared" si="9"/>
        <v>0</v>
      </c>
      <c r="O8" s="75">
        <v>0</v>
      </c>
      <c r="P8" s="75">
        <f t="shared" ref="P8" si="12">O8/1.2</f>
        <v>0</v>
      </c>
      <c r="Q8" s="75">
        <v>550</v>
      </c>
      <c r="R8" s="2">
        <v>2700000</v>
      </c>
      <c r="S8" s="2"/>
      <c r="T8" s="2"/>
    </row>
    <row r="9" spans="1:35">
      <c r="A9" s="4">
        <f t="shared" si="0"/>
        <v>0</v>
      </c>
      <c r="B9" s="4">
        <f t="shared" si="1"/>
        <v>750</v>
      </c>
      <c r="C9" s="4">
        <f t="shared" si="2"/>
        <v>900</v>
      </c>
      <c r="D9" s="4">
        <f t="shared" si="3"/>
        <v>1080</v>
      </c>
      <c r="E9" s="5">
        <f t="shared" si="4"/>
        <v>3200000</v>
      </c>
      <c r="F9" s="4">
        <f t="shared" si="5"/>
        <v>4267</v>
      </c>
      <c r="G9" s="4">
        <f t="shared" si="6"/>
        <v>3556</v>
      </c>
      <c r="H9" s="4">
        <f t="shared" si="7"/>
        <v>2963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3">O9/1.2</f>
        <v>0</v>
      </c>
      <c r="Q9" s="75">
        <v>750</v>
      </c>
      <c r="R9" s="2">
        <v>3200000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4">O10/1.2</f>
        <v>0</v>
      </c>
      <c r="Q10" s="75">
        <f t="shared" ref="Q10" si="15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6">O11/1.2</f>
        <v>0</v>
      </c>
      <c r="Q11">
        <f t="shared" ref="Q11" si="17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8">O12/1.2</f>
        <v>0</v>
      </c>
      <c r="Q12">
        <f t="shared" ref="Q12" si="19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20">O13/1.2</f>
        <v>0</v>
      </c>
      <c r="Q13">
        <f t="shared" ref="Q13" si="21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2">O14/1.2</f>
        <v>0</v>
      </c>
      <c r="Q14">
        <f t="shared" ref="Q14:Q15" si="23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2"/>
        <v>0</v>
      </c>
      <c r="Q15">
        <f t="shared" si="23"/>
        <v>0</v>
      </c>
      <c r="R15" s="2">
        <v>0</v>
      </c>
      <c r="S15" s="2"/>
    </row>
    <row r="16" spans="1:35">
      <c r="A16" s="4">
        <f t="shared" ref="A16:A19" si="24">N16</f>
        <v>0</v>
      </c>
      <c r="B16" s="4">
        <f t="shared" ref="B16:B19" si="25">Q16</f>
        <v>0</v>
      </c>
      <c r="C16" s="4">
        <f t="shared" ref="C16:C19" si="26">B16*1.2</f>
        <v>0</v>
      </c>
      <c r="D16" s="4">
        <f t="shared" ref="D16:D19" si="27">C16*1.2</f>
        <v>0</v>
      </c>
      <c r="E16" s="5">
        <f t="shared" ref="E16:E19" si="28">R16</f>
        <v>0</v>
      </c>
      <c r="F16" s="4" t="e">
        <f t="shared" ref="F16:F19" si="29">ROUND((E16/B16),0)</f>
        <v>#DIV/0!</v>
      </c>
      <c r="G16" s="4" t="e">
        <f t="shared" ref="G16:G19" si="30">ROUND((E16/C16),0)</f>
        <v>#DIV/0!</v>
      </c>
      <c r="H16" s="4" t="e">
        <f t="shared" ref="H16:H19" si="31">ROUND((E16/D16),0)</f>
        <v>#DIV/0!</v>
      </c>
      <c r="I16" s="4">
        <f t="shared" ref="I16:J19" si="32">T16</f>
        <v>0</v>
      </c>
      <c r="J16" s="4">
        <f t="shared" si="32"/>
        <v>0</v>
      </c>
      <c r="O16">
        <v>0</v>
      </c>
      <c r="P16">
        <f t="shared" ref="P16:P17" si="33">O16/1.2</f>
        <v>0</v>
      </c>
      <c r="Q16">
        <f t="shared" ref="Q16:Q18" si="34">P16/1.2</f>
        <v>0</v>
      </c>
      <c r="R16" s="2">
        <v>0</v>
      </c>
      <c r="S16" s="2"/>
    </row>
    <row r="17" spans="1:19">
      <c r="A17" s="4">
        <f t="shared" si="24"/>
        <v>0</v>
      </c>
      <c r="B17" s="4">
        <f t="shared" si="25"/>
        <v>0</v>
      </c>
      <c r="C17" s="4">
        <f t="shared" si="26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2"/>
        <v>0</v>
      </c>
      <c r="O17">
        <v>0</v>
      </c>
      <c r="P17">
        <f t="shared" si="33"/>
        <v>0</v>
      </c>
      <c r="Q17">
        <f t="shared" si="34"/>
        <v>0</v>
      </c>
      <c r="R17" s="2">
        <v>0</v>
      </c>
      <c r="S17" s="2"/>
    </row>
    <row r="18" spans="1:19">
      <c r="A18" s="4">
        <f t="shared" si="24"/>
        <v>0</v>
      </c>
      <c r="B18" s="4">
        <f t="shared" si="25"/>
        <v>0</v>
      </c>
      <c r="C18" s="4">
        <f t="shared" si="26"/>
        <v>0</v>
      </c>
      <c r="D18" s="4">
        <f t="shared" si="27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si="32"/>
        <v>0</v>
      </c>
      <c r="J18" s="4">
        <f t="shared" si="32"/>
        <v>0</v>
      </c>
      <c r="O18">
        <v>0</v>
      </c>
      <c r="P18">
        <f>O18/1.2</f>
        <v>0</v>
      </c>
      <c r="Q18">
        <f t="shared" si="34"/>
        <v>0</v>
      </c>
      <c r="R18" s="2">
        <v>0</v>
      </c>
      <c r="S18" s="2"/>
    </row>
    <row r="19" spans="1:19">
      <c r="A19" s="4">
        <f t="shared" si="24"/>
        <v>0</v>
      </c>
      <c r="B19" s="4">
        <f t="shared" si="25"/>
        <v>0</v>
      </c>
      <c r="C19" s="4">
        <f t="shared" si="26"/>
        <v>0</v>
      </c>
      <c r="D19" s="4">
        <f t="shared" si="27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2"/>
        <v>0</v>
      </c>
      <c r="J19" s="4">
        <f t="shared" si="32"/>
        <v>0</v>
      </c>
      <c r="O19" s="75">
        <v>0</v>
      </c>
      <c r="P19" s="75">
        <f>O19/1.2</f>
        <v>0</v>
      </c>
      <c r="Q19" s="75">
        <f t="shared" ref="Q19" si="35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H5" zoomScaleNormal="100" workbookViewId="0">
      <selection activeCell="P12" sqref="P12"/>
    </sheetView>
  </sheetViews>
  <sheetFormatPr defaultRowHeight="15"/>
  <sheetData>
    <row r="33" ht="9" customHeight="1"/>
    <row r="34" hidden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4" sqref="K14"/>
    </sheetView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F18"/>
  <sheetViews>
    <sheetView zoomScale="115" zoomScaleNormal="115" workbookViewId="0">
      <selection activeCell="L20" sqref="L20"/>
    </sheetView>
  </sheetViews>
  <sheetFormatPr defaultRowHeight="15"/>
  <sheetData>
    <row r="5" spans="3:6">
      <c r="F5" s="75"/>
    </row>
    <row r="6" spans="3:6">
      <c r="F6" s="75"/>
    </row>
    <row r="7" spans="3:6">
      <c r="C7">
        <v>10</v>
      </c>
      <c r="D7">
        <v>11</v>
      </c>
      <c r="E7">
        <f>D7*C7</f>
        <v>110</v>
      </c>
      <c r="F7" s="75"/>
    </row>
    <row r="8" spans="3:6">
      <c r="C8">
        <v>9</v>
      </c>
      <c r="D8">
        <v>8</v>
      </c>
      <c r="E8" s="75">
        <f t="shared" ref="E8:E12" si="0">D8*C8</f>
        <v>72</v>
      </c>
      <c r="F8" s="75"/>
    </row>
    <row r="9" spans="3:6">
      <c r="C9">
        <v>8</v>
      </c>
      <c r="D9">
        <v>9</v>
      </c>
      <c r="E9" s="75">
        <f t="shared" si="0"/>
        <v>72</v>
      </c>
    </row>
    <row r="10" spans="3:6">
      <c r="C10">
        <v>5</v>
      </c>
      <c r="D10">
        <v>4</v>
      </c>
      <c r="E10" s="75">
        <f t="shared" si="0"/>
        <v>20</v>
      </c>
    </row>
    <row r="11" spans="3:6">
      <c r="C11">
        <v>3</v>
      </c>
      <c r="D11">
        <v>4</v>
      </c>
      <c r="E11" s="75">
        <f t="shared" si="0"/>
        <v>12</v>
      </c>
    </row>
    <row r="12" spans="3:6">
      <c r="C12">
        <v>5</v>
      </c>
      <c r="D12">
        <v>7</v>
      </c>
      <c r="E12" s="75">
        <f t="shared" si="0"/>
        <v>35</v>
      </c>
    </row>
    <row r="13" spans="3:6">
      <c r="E13">
        <f>SUM(E7:E12)</f>
        <v>321</v>
      </c>
    </row>
    <row r="14" spans="3:6">
      <c r="E14" s="75"/>
    </row>
    <row r="15" spans="3:6">
      <c r="E15" s="75"/>
    </row>
    <row r="16" spans="3:6">
      <c r="E16" s="75"/>
    </row>
    <row r="17" spans="5:5">
      <c r="E17" s="75"/>
    </row>
    <row r="18" spans="5:5">
      <c r="E18" s="7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G4" zoomScaleNormal="100" workbookViewId="0">
      <selection activeCell="Q12" sqref="Q1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Mb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2024-12-02T10:32:45Z</dcterms:modified>
</cp:coreProperties>
</file>