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hetan\Desktop\Ekdant Heights\"/>
    </mc:Choice>
  </mc:AlternateContent>
  <bookViews>
    <workbookView xWindow="0" yWindow="0" windowWidth="15360" windowHeight="7755" tabRatio="451"/>
  </bookViews>
  <sheets>
    <sheet name="Ekdant Heights" sheetId="110" r:id="rId1"/>
    <sheet name="Listing" sheetId="123" r:id="rId2"/>
    <sheet name="Sheet4" sheetId="124" r:id="rId3"/>
    <sheet name="Sheet5" sheetId="125" r:id="rId4"/>
    <sheet name="Sheet6" sheetId="126" r:id="rId5"/>
    <sheet name="Area Statement" sheetId="121" r:id="rId6"/>
    <sheet name="RERA" sheetId="73" r:id="rId7"/>
    <sheet name="IGR" sheetId="115" r:id="rId8"/>
    <sheet name="Listing1" sheetId="118" r:id="rId9"/>
    <sheet name="Listing2" sheetId="117" r:id="rId10"/>
    <sheet name="Listing3" sheetId="119" r:id="rId11"/>
    <sheet name="Listing4" sheetId="120" r:id="rId12"/>
  </sheets>
  <definedNames>
    <definedName name="_xlnm._FilterDatabase" localSheetId="0" hidden="1">'Ekdant Heights'!#REF!</definedName>
    <definedName name="_xlnm._FilterDatabase" localSheetId="6" hidden="1">RERA!#REF!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95" i="110" l="1"/>
  <c r="H94" i="110" l="1"/>
  <c r="H93" i="110"/>
  <c r="G93" i="110"/>
  <c r="F93" i="110"/>
  <c r="E93" i="110"/>
  <c r="L90" i="110" l="1"/>
  <c r="K91" i="110"/>
  <c r="J90" i="110"/>
  <c r="M90" i="110" s="1"/>
  <c r="J91" i="110"/>
  <c r="L91" i="110" s="1"/>
  <c r="J92" i="110"/>
  <c r="K92" i="110" s="1"/>
  <c r="H90" i="110"/>
  <c r="H91" i="110"/>
  <c r="H92" i="110"/>
  <c r="G90" i="110"/>
  <c r="G91" i="110"/>
  <c r="G92" i="110"/>
  <c r="G3" i="110"/>
  <c r="G4" i="110"/>
  <c r="G5" i="110"/>
  <c r="G6" i="110"/>
  <c r="G7" i="110"/>
  <c r="G2" i="110"/>
  <c r="F99" i="110"/>
  <c r="F100" i="110"/>
  <c r="F101" i="110"/>
  <c r="F102" i="110"/>
  <c r="F103" i="110"/>
  <c r="F104" i="110"/>
  <c r="F105" i="110"/>
  <c r="F106" i="110"/>
  <c r="F107" i="110"/>
  <c r="F108" i="110"/>
  <c r="F109" i="110"/>
  <c r="G109" i="110" s="1"/>
  <c r="F110" i="110"/>
  <c r="D99" i="110"/>
  <c r="D100" i="110"/>
  <c r="D101" i="110"/>
  <c r="D102" i="110"/>
  <c r="D103" i="110"/>
  <c r="D104" i="110"/>
  <c r="D105" i="110"/>
  <c r="D106" i="110"/>
  <c r="D107" i="110"/>
  <c r="D108" i="110"/>
  <c r="D109" i="110"/>
  <c r="D110" i="110"/>
  <c r="K90" i="110" l="1"/>
  <c r="M92" i="110"/>
  <c r="L92" i="110"/>
  <c r="M91" i="110"/>
  <c r="G110" i="110"/>
  <c r="G85" i="110" l="1"/>
  <c r="H85" i="110" s="1"/>
  <c r="G86" i="110"/>
  <c r="J86" i="110" s="1"/>
  <c r="G87" i="110"/>
  <c r="J87" i="110" s="1"/>
  <c r="G88" i="110"/>
  <c r="J88" i="110" s="1"/>
  <c r="G89" i="110"/>
  <c r="H89" i="110" s="1"/>
  <c r="G70" i="110"/>
  <c r="J70" i="110" s="1"/>
  <c r="G71" i="110"/>
  <c r="J71" i="110" s="1"/>
  <c r="M71" i="110" s="1"/>
  <c r="G72" i="110"/>
  <c r="H72" i="110" s="1"/>
  <c r="G73" i="110"/>
  <c r="J73" i="110" s="1"/>
  <c r="L73" i="110" s="1"/>
  <c r="G74" i="110"/>
  <c r="J74" i="110" s="1"/>
  <c r="G75" i="110"/>
  <c r="J75" i="110" s="1"/>
  <c r="G76" i="110"/>
  <c r="H76" i="110" s="1"/>
  <c r="G77" i="110"/>
  <c r="H77" i="110" s="1"/>
  <c r="G78" i="110"/>
  <c r="J78" i="110" s="1"/>
  <c r="M78" i="110" s="1"/>
  <c r="G79" i="110"/>
  <c r="J79" i="110" s="1"/>
  <c r="G80" i="110"/>
  <c r="J80" i="110" s="1"/>
  <c r="L80" i="110" s="1"/>
  <c r="G81" i="110"/>
  <c r="H81" i="110" s="1"/>
  <c r="G82" i="110"/>
  <c r="J82" i="110" s="1"/>
  <c r="G83" i="110"/>
  <c r="H83" i="110" s="1"/>
  <c r="G84" i="110"/>
  <c r="J84" i="110" s="1"/>
  <c r="G57" i="110"/>
  <c r="J57" i="110" s="1"/>
  <c r="L57" i="110" s="1"/>
  <c r="G58" i="110"/>
  <c r="J58" i="110" s="1"/>
  <c r="G59" i="110"/>
  <c r="G60" i="110"/>
  <c r="H60" i="110" s="1"/>
  <c r="G61" i="110"/>
  <c r="H61" i="110" s="1"/>
  <c r="G62" i="110"/>
  <c r="J62" i="110" s="1"/>
  <c r="G63" i="110"/>
  <c r="G64" i="110"/>
  <c r="H64" i="110" s="1"/>
  <c r="G65" i="110"/>
  <c r="H65" i="110" s="1"/>
  <c r="G66" i="110"/>
  <c r="J66" i="110" s="1"/>
  <c r="G67" i="110"/>
  <c r="J67" i="110" s="1"/>
  <c r="G68" i="110"/>
  <c r="G69" i="110"/>
  <c r="H69" i="110" s="1"/>
  <c r="G42" i="110"/>
  <c r="H42" i="110" s="1"/>
  <c r="G43" i="110"/>
  <c r="H43" i="110" s="1"/>
  <c r="G44" i="110"/>
  <c r="G45" i="110"/>
  <c r="J45" i="110" s="1"/>
  <c r="L45" i="110" s="1"/>
  <c r="G46" i="110"/>
  <c r="J46" i="110" s="1"/>
  <c r="G47" i="110"/>
  <c r="G48" i="110"/>
  <c r="G49" i="110"/>
  <c r="J49" i="110" s="1"/>
  <c r="L49" i="110" s="1"/>
  <c r="G50" i="110"/>
  <c r="J50" i="110" s="1"/>
  <c r="G51" i="110"/>
  <c r="H51" i="110" s="1"/>
  <c r="G52" i="110"/>
  <c r="G53" i="110"/>
  <c r="J53" i="110" s="1"/>
  <c r="G54" i="110"/>
  <c r="J54" i="110" s="1"/>
  <c r="M54" i="110" s="1"/>
  <c r="G55" i="110"/>
  <c r="H55" i="110" s="1"/>
  <c r="G56" i="110"/>
  <c r="H56" i="110" s="1"/>
  <c r="G28" i="110"/>
  <c r="J28" i="110" s="1"/>
  <c r="K28" i="110" s="1"/>
  <c r="G29" i="110"/>
  <c r="J29" i="110" s="1"/>
  <c r="G30" i="110"/>
  <c r="J30" i="110" s="1"/>
  <c r="G31" i="110"/>
  <c r="G32" i="110"/>
  <c r="J32" i="110" s="1"/>
  <c r="G33" i="110"/>
  <c r="J33" i="110" s="1"/>
  <c r="K33" i="110" s="1"/>
  <c r="G34" i="110"/>
  <c r="J34" i="110" s="1"/>
  <c r="G35" i="110"/>
  <c r="G36" i="110"/>
  <c r="H36" i="110" s="1"/>
  <c r="G37" i="110"/>
  <c r="J37" i="110" s="1"/>
  <c r="G38" i="110"/>
  <c r="J38" i="110" s="1"/>
  <c r="G39" i="110"/>
  <c r="G40" i="110"/>
  <c r="J40" i="110" s="1"/>
  <c r="G41" i="110"/>
  <c r="J41" i="110" s="1"/>
  <c r="K41" i="110" s="1"/>
  <c r="G17" i="110"/>
  <c r="G18" i="110"/>
  <c r="H18" i="110" s="1"/>
  <c r="G19" i="110"/>
  <c r="J19" i="110" s="1"/>
  <c r="G20" i="110"/>
  <c r="J20" i="110" s="1"/>
  <c r="K20" i="110" s="1"/>
  <c r="G21" i="110"/>
  <c r="G22" i="110"/>
  <c r="G23" i="110"/>
  <c r="J23" i="110" s="1"/>
  <c r="G24" i="110"/>
  <c r="J24" i="110" s="1"/>
  <c r="K24" i="110" s="1"/>
  <c r="G25" i="110"/>
  <c r="H25" i="110" s="1"/>
  <c r="G26" i="110"/>
  <c r="J26" i="110" s="1"/>
  <c r="G27" i="110"/>
  <c r="H27" i="110" s="1"/>
  <c r="J3" i="110"/>
  <c r="J4" i="110"/>
  <c r="J6" i="110"/>
  <c r="J7" i="110"/>
  <c r="G8" i="110"/>
  <c r="J8" i="110" s="1"/>
  <c r="G9" i="110"/>
  <c r="G10" i="110"/>
  <c r="J10" i="110" s="1"/>
  <c r="L10" i="110" s="1"/>
  <c r="G11" i="110"/>
  <c r="J11" i="110" s="1"/>
  <c r="G12" i="110"/>
  <c r="J12" i="110" s="1"/>
  <c r="G13" i="110"/>
  <c r="G14" i="110"/>
  <c r="J14" i="110" s="1"/>
  <c r="G15" i="110"/>
  <c r="J15" i="110" s="1"/>
  <c r="G16" i="110"/>
  <c r="J16" i="110" s="1"/>
  <c r="G103" i="110"/>
  <c r="G107" i="110"/>
  <c r="H49" i="110" l="1"/>
  <c r="H71" i="110"/>
  <c r="H33" i="110"/>
  <c r="J69" i="110"/>
  <c r="L69" i="110" s="1"/>
  <c r="H53" i="110"/>
  <c r="J60" i="110"/>
  <c r="K60" i="110" s="1"/>
  <c r="H45" i="110"/>
  <c r="J42" i="110"/>
  <c r="K42" i="110" s="1"/>
  <c r="H41" i="110"/>
  <c r="H11" i="110"/>
  <c r="H3" i="110"/>
  <c r="J85" i="110"/>
  <c r="L85" i="110" s="1"/>
  <c r="H88" i="110"/>
  <c r="H87" i="110"/>
  <c r="J89" i="110"/>
  <c r="L89" i="110" s="1"/>
  <c r="H74" i="110"/>
  <c r="J81" i="110"/>
  <c r="L81" i="110" s="1"/>
  <c r="H80" i="110"/>
  <c r="J77" i="110"/>
  <c r="K77" i="110" s="1"/>
  <c r="H70" i="110"/>
  <c r="H79" i="110"/>
  <c r="J76" i="110"/>
  <c r="K76" i="110" s="1"/>
  <c r="H58" i="110"/>
  <c r="J61" i="110"/>
  <c r="K61" i="110" s="1"/>
  <c r="H57" i="110"/>
  <c r="J65" i="110"/>
  <c r="M65" i="110" s="1"/>
  <c r="H62" i="110"/>
  <c r="H66" i="110"/>
  <c r="J64" i="110"/>
  <c r="L64" i="110" s="1"/>
  <c r="H46" i="110"/>
  <c r="H54" i="110"/>
  <c r="H50" i="110"/>
  <c r="J43" i="110"/>
  <c r="M43" i="110" s="1"/>
  <c r="J51" i="110"/>
  <c r="K51" i="110" s="1"/>
  <c r="M49" i="110"/>
  <c r="H29" i="110"/>
  <c r="M28" i="110"/>
  <c r="H37" i="110"/>
  <c r="H26" i="110"/>
  <c r="J36" i="110"/>
  <c r="K36" i="110" s="1"/>
  <c r="H34" i="110"/>
  <c r="K15" i="110"/>
  <c r="M15" i="110"/>
  <c r="H24" i="110"/>
  <c r="H15" i="110"/>
  <c r="L24" i="110"/>
  <c r="H19" i="110"/>
  <c r="H23" i="110"/>
  <c r="H20" i="110"/>
  <c r="M20" i="110"/>
  <c r="K7" i="110"/>
  <c r="L7" i="110"/>
  <c r="H7" i="110"/>
  <c r="L16" i="110"/>
  <c r="K16" i="110"/>
  <c r="M16" i="110"/>
  <c r="L8" i="110"/>
  <c r="K8" i="110"/>
  <c r="M8" i="110"/>
  <c r="M38" i="110"/>
  <c r="L38" i="110"/>
  <c r="K38" i="110"/>
  <c r="L12" i="110"/>
  <c r="K12" i="110"/>
  <c r="M12" i="110"/>
  <c r="L4" i="110"/>
  <c r="K4" i="110"/>
  <c r="M4" i="110"/>
  <c r="M30" i="110"/>
  <c r="L30" i="110"/>
  <c r="K30" i="110"/>
  <c r="K46" i="110"/>
  <c r="L46" i="110"/>
  <c r="M46" i="110"/>
  <c r="L66" i="110"/>
  <c r="K66" i="110"/>
  <c r="M66" i="110"/>
  <c r="L62" i="110"/>
  <c r="K62" i="110"/>
  <c r="M62" i="110"/>
  <c r="K86" i="110"/>
  <c r="L86" i="110"/>
  <c r="M86" i="110"/>
  <c r="H12" i="110"/>
  <c r="H4" i="110"/>
  <c r="J25" i="110"/>
  <c r="M14" i="110"/>
  <c r="L14" i="110"/>
  <c r="M10" i="110"/>
  <c r="K10" i="110"/>
  <c r="M6" i="110"/>
  <c r="L6" i="110"/>
  <c r="K40" i="110"/>
  <c r="M40" i="110"/>
  <c r="K32" i="110"/>
  <c r="M32" i="110"/>
  <c r="K53" i="110"/>
  <c r="L53" i="110"/>
  <c r="M53" i="110"/>
  <c r="K11" i="110"/>
  <c r="L11" i="110"/>
  <c r="M11" i="110"/>
  <c r="K3" i="110"/>
  <c r="L3" i="110"/>
  <c r="M3" i="110"/>
  <c r="K23" i="110"/>
  <c r="L23" i="110"/>
  <c r="L76" i="110"/>
  <c r="K6" i="110"/>
  <c r="K49" i="110"/>
  <c r="K73" i="110"/>
  <c r="L40" i="110"/>
  <c r="M73" i="110"/>
  <c r="J13" i="110"/>
  <c r="H13" i="110"/>
  <c r="J9" i="110"/>
  <c r="H9" i="110"/>
  <c r="J5" i="110"/>
  <c r="H5" i="110"/>
  <c r="M26" i="110"/>
  <c r="L26" i="110"/>
  <c r="K26" i="110"/>
  <c r="J22" i="110"/>
  <c r="H22" i="110"/>
  <c r="J39" i="110"/>
  <c r="H39" i="110"/>
  <c r="H35" i="110"/>
  <c r="J35" i="110"/>
  <c r="J31" i="110"/>
  <c r="H31" i="110"/>
  <c r="J52" i="110"/>
  <c r="H52" i="110"/>
  <c r="J48" i="110"/>
  <c r="H48" i="110"/>
  <c r="J44" i="110"/>
  <c r="H44" i="110"/>
  <c r="H68" i="110"/>
  <c r="J68" i="110"/>
  <c r="M84" i="110"/>
  <c r="L84" i="110"/>
  <c r="M80" i="110"/>
  <c r="K80" i="110"/>
  <c r="M88" i="110"/>
  <c r="L88" i="110"/>
  <c r="K88" i="110"/>
  <c r="H16" i="110"/>
  <c r="H8" i="110"/>
  <c r="H38" i="110"/>
  <c r="H30" i="110"/>
  <c r="H75" i="110"/>
  <c r="H67" i="110"/>
  <c r="H84" i="110"/>
  <c r="K19" i="110"/>
  <c r="M19" i="110"/>
  <c r="J56" i="110"/>
  <c r="L70" i="110"/>
  <c r="K70" i="110"/>
  <c r="M70" i="110"/>
  <c r="J83" i="110"/>
  <c r="J72" i="110"/>
  <c r="K84" i="110"/>
  <c r="L19" i="110"/>
  <c r="M7" i="110"/>
  <c r="M57" i="110"/>
  <c r="J21" i="110"/>
  <c r="H21" i="110"/>
  <c r="J17" i="110"/>
  <c r="H17" i="110"/>
  <c r="M34" i="110"/>
  <c r="L34" i="110"/>
  <c r="K34" i="110"/>
  <c r="J47" i="110"/>
  <c r="H47" i="110"/>
  <c r="L67" i="110"/>
  <c r="K67" i="110"/>
  <c r="M67" i="110"/>
  <c r="J63" i="110"/>
  <c r="H63" i="110"/>
  <c r="H59" i="110"/>
  <c r="J59" i="110"/>
  <c r="M79" i="110"/>
  <c r="L79" i="110"/>
  <c r="K79" i="110"/>
  <c r="M75" i="110"/>
  <c r="L75" i="110"/>
  <c r="K75" i="110"/>
  <c r="L71" i="110"/>
  <c r="K71" i="110"/>
  <c r="L87" i="110"/>
  <c r="K87" i="110"/>
  <c r="M87" i="110"/>
  <c r="M29" i="110"/>
  <c r="L29" i="110"/>
  <c r="K29" i="110"/>
  <c r="J18" i="110"/>
  <c r="J55" i="110"/>
  <c r="K14" i="110"/>
  <c r="K57" i="110"/>
  <c r="L15" i="110"/>
  <c r="L32" i="110"/>
  <c r="M23" i="110"/>
  <c r="M41" i="110"/>
  <c r="L41" i="110"/>
  <c r="M37" i="110"/>
  <c r="L37" i="110"/>
  <c r="M33" i="110"/>
  <c r="L33" i="110"/>
  <c r="L54" i="110"/>
  <c r="K54" i="110"/>
  <c r="K50" i="110"/>
  <c r="L50" i="110"/>
  <c r="L58" i="110"/>
  <c r="K58" i="110"/>
  <c r="L82" i="110"/>
  <c r="K82" i="110"/>
  <c r="L78" i="110"/>
  <c r="K78" i="110"/>
  <c r="L74" i="110"/>
  <c r="K74" i="110"/>
  <c r="H14" i="110"/>
  <c r="H10" i="110"/>
  <c r="H6" i="110"/>
  <c r="H40" i="110"/>
  <c r="H32" i="110"/>
  <c r="H28" i="110"/>
  <c r="H73" i="110"/>
  <c r="H86" i="110"/>
  <c r="H82" i="110"/>
  <c r="H78" i="110"/>
  <c r="J27" i="110"/>
  <c r="K37" i="110"/>
  <c r="M45" i="110"/>
  <c r="K45" i="110"/>
  <c r="L28" i="110"/>
  <c r="L20" i="110"/>
  <c r="M24" i="110"/>
  <c r="M58" i="110"/>
  <c r="M50" i="110"/>
  <c r="M82" i="110"/>
  <c r="M74" i="110"/>
  <c r="G108" i="110"/>
  <c r="G106" i="110"/>
  <c r="G105" i="110"/>
  <c r="G104" i="110"/>
  <c r="G102" i="110"/>
  <c r="H27" i="115"/>
  <c r="F98" i="110"/>
  <c r="D98" i="110"/>
  <c r="K85" i="110" l="1"/>
  <c r="M69" i="110"/>
  <c r="K69" i="110"/>
  <c r="M76" i="110"/>
  <c r="M85" i="110"/>
  <c r="L42" i="110"/>
  <c r="M42" i="110"/>
  <c r="M36" i="110"/>
  <c r="L61" i="110"/>
  <c r="L36" i="110"/>
  <c r="M81" i="110"/>
  <c r="K81" i="110"/>
  <c r="L60" i="110"/>
  <c r="M60" i="110"/>
  <c r="K65" i="110"/>
  <c r="L51" i="110"/>
  <c r="M77" i="110"/>
  <c r="M61" i="110"/>
  <c r="M51" i="110"/>
  <c r="M89" i="110"/>
  <c r="K89" i="110"/>
  <c r="L77" i="110"/>
  <c r="L65" i="110"/>
  <c r="M64" i="110"/>
  <c r="K64" i="110"/>
  <c r="K43" i="110"/>
  <c r="L43" i="110"/>
  <c r="M9" i="110"/>
  <c r="L9" i="110"/>
  <c r="K9" i="110"/>
  <c r="M83" i="110"/>
  <c r="L83" i="110"/>
  <c r="K83" i="110"/>
  <c r="M44" i="110"/>
  <c r="L44" i="110"/>
  <c r="K44" i="110"/>
  <c r="H2" i="110"/>
  <c r="L63" i="110"/>
  <c r="K63" i="110"/>
  <c r="M63" i="110"/>
  <c r="M21" i="110"/>
  <c r="L21" i="110"/>
  <c r="K21" i="110"/>
  <c r="M68" i="110"/>
  <c r="L68" i="110"/>
  <c r="K68" i="110"/>
  <c r="M5" i="110"/>
  <c r="L5" i="110"/>
  <c r="K5" i="110"/>
  <c r="M13" i="110"/>
  <c r="L13" i="110"/>
  <c r="K13" i="110"/>
  <c r="M55" i="110"/>
  <c r="L55" i="110"/>
  <c r="K55" i="110"/>
  <c r="M18" i="110"/>
  <c r="K18" i="110"/>
  <c r="L18" i="110"/>
  <c r="M17" i="110"/>
  <c r="L17" i="110"/>
  <c r="K17" i="110"/>
  <c r="M72" i="110"/>
  <c r="K72" i="110"/>
  <c r="L72" i="110"/>
  <c r="K35" i="110"/>
  <c r="M35" i="110"/>
  <c r="L35" i="110"/>
  <c r="M56" i="110"/>
  <c r="K56" i="110"/>
  <c r="L56" i="110"/>
  <c r="M52" i="110"/>
  <c r="L52" i="110"/>
  <c r="K52" i="110"/>
  <c r="M22" i="110"/>
  <c r="L22" i="110"/>
  <c r="K22" i="110"/>
  <c r="K27" i="110"/>
  <c r="M27" i="110"/>
  <c r="L27" i="110"/>
  <c r="L59" i="110"/>
  <c r="K59" i="110"/>
  <c r="M59" i="110"/>
  <c r="M47" i="110"/>
  <c r="K47" i="110"/>
  <c r="L47" i="110"/>
  <c r="M48" i="110"/>
  <c r="K48" i="110"/>
  <c r="L48" i="110"/>
  <c r="K31" i="110"/>
  <c r="L31" i="110"/>
  <c r="M31" i="110"/>
  <c r="K39" i="110"/>
  <c r="L39" i="110"/>
  <c r="M39" i="110"/>
  <c r="M25" i="110"/>
  <c r="L25" i="110"/>
  <c r="K25" i="110"/>
  <c r="J2" i="110"/>
  <c r="J93" i="110" s="1"/>
  <c r="G99" i="110"/>
  <c r="G98" i="110"/>
  <c r="G101" i="110"/>
  <c r="G100" i="110"/>
  <c r="O4" i="115" l="1"/>
  <c r="O2" i="110" l="1"/>
  <c r="P2" i="110" s="1"/>
  <c r="Q2" i="110" s="1"/>
  <c r="K2" i="110" l="1"/>
  <c r="K93" i="110" s="1"/>
  <c r="L2" i="110"/>
  <c r="L93" i="110" s="1"/>
  <c r="M2" i="110"/>
  <c r="P4" i="115"/>
</calcChain>
</file>

<file path=xl/sharedStrings.xml><?xml version="1.0" encoding="utf-8"?>
<sst xmlns="http://schemas.openxmlformats.org/spreadsheetml/2006/main" count="105" uniqueCount="16">
  <si>
    <t>Sr. No.</t>
  </si>
  <si>
    <t>Floor No.</t>
  </si>
  <si>
    <t>Total</t>
  </si>
  <si>
    <t xml:space="preserve">  Flat No.</t>
  </si>
  <si>
    <t>2BHK</t>
  </si>
  <si>
    <t>Comp.</t>
  </si>
  <si>
    <t xml:space="preserve">Total Area in 
Sq. Ft. 
</t>
  </si>
  <si>
    <t xml:space="preserve">As per RERA Carpet Area in 
Sq. Ft. 
</t>
  </si>
  <si>
    <t xml:space="preserve">As per Plan Balcony  Area in 
Sq. Ft. 
</t>
  </si>
  <si>
    <t xml:space="preserve">Built up Area in 
Sq. Ft. ( 10% ) 
</t>
  </si>
  <si>
    <t>1BHK</t>
  </si>
  <si>
    <t xml:space="preserve">  Carpet Rate per 
Sq. ft. on Total Area 
in `
</t>
  </si>
  <si>
    <t xml:space="preserve">Fair Market Value                         in `
</t>
  </si>
  <si>
    <t>Realizable Value                             in `</t>
  </si>
  <si>
    <t>Distress Sale Value                         in `</t>
  </si>
  <si>
    <t>Expected Rent per month                in 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</si>
</sst>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(* #,##0.00_);_(* \(#,##0.00\);_(* &quot;-&quot;??_);_(@_)"/>
  </numFmts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0" fontId="0" fillId="2" borderId="8" xfId="0" applyFill="1" applyBorder="1"/>
    <xf numFmtId="0" fontId="0" fillId="2" borderId="9" xfId="0" applyFill="1" applyBorder="1"/>
    <xf numFmtId="0" fontId="2" fillId="2" borderId="3" xfId="0" applyFont="1" applyFill="1" applyBorder="1" applyAlignment="1">
      <alignment horizontal="left" vertical="top" wrapText="1"/>
    </xf>
    <xf numFmtId="164" fontId="0" fillId="0" borderId="0" xfId="3" applyFont="1"/>
    <xf numFmtId="0" fontId="2" fillId="3" borderId="3" xfId="0" applyFont="1" applyFill="1" applyBorder="1" applyAlignment="1">
      <alignment horizontal="left" vertical="top" wrapText="1"/>
    </xf>
    <xf numFmtId="0" fontId="0" fillId="0" borderId="0" xfId="0" applyFont="1"/>
    <xf numFmtId="0" fontId="0" fillId="0" borderId="0" xfId="0" applyFont="1" applyFill="1"/>
    <xf numFmtId="0" fontId="3" fillId="0" borderId="0" xfId="0" applyFont="1"/>
    <xf numFmtId="164" fontId="3" fillId="0" borderId="0" xfId="0" applyNumberFormat="1" applyFont="1"/>
    <xf numFmtId="164" fontId="0" fillId="0" borderId="0" xfId="0" applyNumberFormat="1" applyFont="1"/>
    <xf numFmtId="0" fontId="2" fillId="2" borderId="10" xfId="0" applyFont="1" applyFill="1" applyBorder="1" applyAlignment="1">
      <alignment horizontal="left" vertical="top" wrapText="1"/>
    </xf>
    <xf numFmtId="164" fontId="0" fillId="0" borderId="0" xfId="3" applyFont="1" applyFill="1"/>
    <xf numFmtId="0" fontId="0" fillId="0" borderId="0" xfId="0" applyFill="1"/>
    <xf numFmtId="0" fontId="3" fillId="0" borderId="0" xfId="0" applyFont="1" applyFill="1"/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5" fillId="0" borderId="0" xfId="0" applyFont="1"/>
    <xf numFmtId="0" fontId="5" fillId="4" borderId="1" xfId="0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 vertical="center" wrapText="1"/>
    </xf>
    <xf numFmtId="164" fontId="5" fillId="0" borderId="1" xfId="3" applyFont="1" applyFill="1" applyBorder="1" applyAlignment="1">
      <alignment vertical="center" wrapText="1"/>
    </xf>
    <xf numFmtId="1" fontId="5" fillId="0" borderId="1" xfId="2" applyNumberFormat="1" applyFont="1" applyFill="1" applyBorder="1" applyAlignment="1">
      <alignment horizontal="center" vertical="top" wrapText="1"/>
    </xf>
    <xf numFmtId="1" fontId="5" fillId="0" borderId="0" xfId="0" applyNumberFormat="1" applyFont="1"/>
    <xf numFmtId="164" fontId="5" fillId="0" borderId="0" xfId="0" applyNumberFormat="1" applyFont="1"/>
    <xf numFmtId="0" fontId="5" fillId="0" borderId="0" xfId="0" applyFont="1" applyAlignment="1">
      <alignment horizontal="center"/>
    </xf>
    <xf numFmtId="164" fontId="5" fillId="0" borderId="0" xfId="3" applyFont="1"/>
    <xf numFmtId="0" fontId="4" fillId="0" borderId="6" xfId="0" applyFont="1" applyFill="1" applyBorder="1" applyAlignment="1">
      <alignment horizontal="center"/>
    </xf>
    <xf numFmtId="1" fontId="4" fillId="0" borderId="6" xfId="0" applyNumberFormat="1" applyFont="1" applyFill="1" applyBorder="1" applyAlignment="1">
      <alignment horizontal="center"/>
    </xf>
    <xf numFmtId="1" fontId="5" fillId="0" borderId="6" xfId="0" applyNumberFormat="1" applyFont="1" applyFill="1" applyBorder="1" applyAlignment="1">
      <alignment horizontal="center" vertical="center" wrapText="1"/>
    </xf>
    <xf numFmtId="164" fontId="4" fillId="0" borderId="6" xfId="3" applyFont="1" applyFill="1" applyBorder="1" applyAlignment="1">
      <alignment vertical="center" wrapText="1"/>
    </xf>
    <xf numFmtId="1" fontId="5" fillId="0" borderId="6" xfId="2" applyNumberFormat="1" applyFont="1" applyFill="1" applyBorder="1" applyAlignment="1">
      <alignment horizontal="center" vertical="top" wrapText="1"/>
    </xf>
    <xf numFmtId="0" fontId="5" fillId="4" borderId="0" xfId="0" applyFont="1" applyFill="1"/>
    <xf numFmtId="0" fontId="5" fillId="0" borderId="0" xfId="0" applyFont="1" applyFill="1" applyAlignment="1">
      <alignment horizontal="center"/>
    </xf>
    <xf numFmtId="0" fontId="5" fillId="0" borderId="0" xfId="0" applyFont="1" applyFill="1"/>
    <xf numFmtId="0" fontId="5" fillId="0" borderId="0" xfId="0" applyFont="1" applyFill="1" applyAlignment="1"/>
    <xf numFmtId="1" fontId="5" fillId="0" borderId="0" xfId="0" applyNumberFormat="1" applyFont="1" applyFill="1" applyAlignment="1">
      <alignment horizontal="center"/>
    </xf>
    <xf numFmtId="1" fontId="5" fillId="0" borderId="0" xfId="0" applyNumberFormat="1" applyFont="1" applyFill="1" applyAlignment="1">
      <alignment horizontal="right"/>
    </xf>
    <xf numFmtId="1" fontId="5" fillId="0" borderId="0" xfId="0" applyNumberFormat="1" applyFont="1" applyFill="1" applyAlignment="1"/>
    <xf numFmtId="0" fontId="5" fillId="0" borderId="0" xfId="0" applyFont="1" applyAlignment="1"/>
    <xf numFmtId="1" fontId="5" fillId="0" borderId="0" xfId="0" applyNumberFormat="1" applyFont="1" applyAlignment="1"/>
    <xf numFmtId="0" fontId="5" fillId="0" borderId="0" xfId="0" applyFont="1" applyAlignment="1">
      <alignment horizontal="right"/>
    </xf>
    <xf numFmtId="1" fontId="5" fillId="0" borderId="0" xfId="0" applyNumberFormat="1" applyFont="1" applyAlignment="1">
      <alignment horizontal="right"/>
    </xf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204517</xdr:colOff>
      <xdr:row>95</xdr:row>
      <xdr:rowOff>103151</xdr:rowOff>
    </xdr:from>
    <xdr:to>
      <xdr:col>11</xdr:col>
      <xdr:colOff>71453</xdr:colOff>
      <xdr:row>124</xdr:row>
      <xdr:rowOff>16850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6467" y="20391401"/>
          <a:ext cx="4076986" cy="46095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142875</xdr:rowOff>
    </xdr:from>
    <xdr:to>
      <xdr:col>9</xdr:col>
      <xdr:colOff>409575</xdr:colOff>
      <xdr:row>18</xdr:row>
      <xdr:rowOff>152400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42875"/>
          <a:ext cx="5734050" cy="3438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180975</xdr:rowOff>
    </xdr:from>
    <xdr:to>
      <xdr:col>9</xdr:col>
      <xdr:colOff>466725</xdr:colOff>
      <xdr:row>19</xdr:row>
      <xdr:rowOff>114300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0975"/>
          <a:ext cx="5734050" cy="3552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9525</xdr:rowOff>
    </xdr:from>
    <xdr:to>
      <xdr:col>9</xdr:col>
      <xdr:colOff>457200</xdr:colOff>
      <xdr:row>20</xdr:row>
      <xdr:rowOff>142875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00025"/>
          <a:ext cx="5734050" cy="3752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95250</xdr:rowOff>
    </xdr:from>
    <xdr:to>
      <xdr:col>10</xdr:col>
      <xdr:colOff>66675</xdr:colOff>
      <xdr:row>20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95250"/>
          <a:ext cx="5734050" cy="3857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104775</xdr:rowOff>
    </xdr:from>
    <xdr:to>
      <xdr:col>9</xdr:col>
      <xdr:colOff>314325</xdr:colOff>
      <xdr:row>20</xdr:row>
      <xdr:rowOff>114300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4775"/>
          <a:ext cx="5734050" cy="3819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114300</xdr:rowOff>
    </xdr:from>
    <xdr:to>
      <xdr:col>9</xdr:col>
      <xdr:colOff>323850</xdr:colOff>
      <xdr:row>20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"/>
          <a:ext cx="5734050" cy="3714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247650</xdr:colOff>
      <xdr:row>18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34050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11</xdr:col>
      <xdr:colOff>199168</xdr:colOff>
      <xdr:row>25</xdr:row>
      <xdr:rowOff>37500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0"/>
          <a:ext cx="6857143" cy="480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171450</xdr:rowOff>
    </xdr:from>
    <xdr:to>
      <xdr:col>19</xdr:col>
      <xdr:colOff>38100</xdr:colOff>
      <xdr:row>148</xdr:row>
      <xdr:rowOff>152400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150</xdr:row>
      <xdr:rowOff>161925</xdr:rowOff>
    </xdr:from>
    <xdr:to>
      <xdr:col>19</xdr:col>
      <xdr:colOff>9525</xdr:colOff>
      <xdr:row>159</xdr:row>
      <xdr:rowOff>161925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133350</xdr:rowOff>
    </xdr:from>
    <xdr:to>
      <xdr:col>19</xdr:col>
      <xdr:colOff>9525</xdr:colOff>
      <xdr:row>171</xdr:row>
      <xdr:rowOff>95250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19</xdr:col>
      <xdr:colOff>57150</xdr:colOff>
      <xdr:row>182</xdr:row>
      <xdr:rowOff>9525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19</xdr:col>
      <xdr:colOff>66675</xdr:colOff>
      <xdr:row>194</xdr:row>
      <xdr:rowOff>161925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16</xdr:col>
      <xdr:colOff>352425</xdr:colOff>
      <xdr:row>1</xdr:row>
      <xdr:rowOff>142875</xdr:rowOff>
    </xdr:from>
    <xdr:to>
      <xdr:col>29</xdr:col>
      <xdr:colOff>551434</xdr:colOff>
      <xdr:row>23</xdr:row>
      <xdr:rowOff>28062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06025" y="390525"/>
          <a:ext cx="8123809" cy="41047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0</xdr:row>
      <xdr:rowOff>76200</xdr:rowOff>
    </xdr:from>
    <xdr:to>
      <xdr:col>9</xdr:col>
      <xdr:colOff>66675</xdr:colOff>
      <xdr:row>24</xdr:row>
      <xdr:rowOff>161925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6200"/>
          <a:ext cx="5734050" cy="4657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57150</xdr:rowOff>
    </xdr:from>
    <xdr:to>
      <xdr:col>9</xdr:col>
      <xdr:colOff>485775</xdr:colOff>
      <xdr:row>17</xdr:row>
      <xdr:rowOff>180975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7150"/>
          <a:ext cx="5734050" cy="3362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0"/>
  <sheetViews>
    <sheetView tabSelected="1" topLeftCell="G82" zoomScale="130" zoomScaleNormal="130" workbookViewId="0">
      <selection activeCell="L96" sqref="L96"/>
    </sheetView>
  </sheetViews>
  <sheetFormatPr defaultRowHeight="12.75"/>
  <cols>
    <col min="1" max="1" width="4.7109375" style="45" customWidth="1"/>
    <col min="2" max="2" width="6.85546875" style="26" customWidth="1"/>
    <col min="3" max="3" width="9.28515625" style="26" customWidth="1"/>
    <col min="4" max="4" width="11.7109375" style="26" customWidth="1"/>
    <col min="5" max="5" width="11.28515625" style="38" customWidth="1"/>
    <col min="6" max="6" width="6.85546875" style="38" customWidth="1"/>
    <col min="7" max="7" width="11.85546875" style="38" customWidth="1"/>
    <col min="8" max="8" width="14.5703125" style="46" customWidth="1"/>
    <col min="9" max="9" width="16.28515625" style="47" customWidth="1"/>
    <col min="10" max="10" width="16.28515625" style="48" customWidth="1"/>
    <col min="11" max="11" width="16" style="48" customWidth="1"/>
    <col min="12" max="12" width="14.85546875" style="48" customWidth="1"/>
    <col min="13" max="13" width="6.7109375" style="47" customWidth="1"/>
    <col min="14" max="14" width="9.140625" style="26"/>
    <col min="15" max="15" width="15.140625" style="26" bestFit="1" customWidth="1"/>
    <col min="16" max="16" width="15.28515625" style="26" customWidth="1"/>
    <col min="17" max="17" width="10.85546875" style="26" customWidth="1"/>
    <col min="18" max="16384" width="9.140625" style="26"/>
  </cols>
  <sheetData>
    <row r="1" spans="1:17" ht="49.5" customHeight="1">
      <c r="A1" s="20" t="s">
        <v>0</v>
      </c>
      <c r="B1" s="21" t="s">
        <v>3</v>
      </c>
      <c r="C1" s="21" t="s">
        <v>1</v>
      </c>
      <c r="D1" s="21" t="s">
        <v>5</v>
      </c>
      <c r="E1" s="22" t="s">
        <v>7</v>
      </c>
      <c r="F1" s="22" t="s">
        <v>8</v>
      </c>
      <c r="G1" s="23" t="s">
        <v>6</v>
      </c>
      <c r="H1" s="24" t="s">
        <v>9</v>
      </c>
      <c r="I1" s="24" t="s">
        <v>11</v>
      </c>
      <c r="J1" s="25" t="s">
        <v>12</v>
      </c>
      <c r="K1" s="25" t="s">
        <v>13</v>
      </c>
      <c r="L1" s="25" t="s">
        <v>14</v>
      </c>
      <c r="M1" s="24" t="s">
        <v>15</v>
      </c>
    </row>
    <row r="2" spans="1:17">
      <c r="A2" s="27">
        <v>1</v>
      </c>
      <c r="B2" s="28">
        <v>101</v>
      </c>
      <c r="C2" s="29">
        <v>1</v>
      </c>
      <c r="D2" s="30" t="s">
        <v>10</v>
      </c>
      <c r="E2" s="30">
        <v>360</v>
      </c>
      <c r="F2" s="30">
        <v>87</v>
      </c>
      <c r="G2" s="31">
        <f>F2+E2</f>
        <v>447</v>
      </c>
      <c r="H2" s="32">
        <f>G2*1.1</f>
        <v>491.70000000000005</v>
      </c>
      <c r="I2" s="33">
        <v>5300</v>
      </c>
      <c r="J2" s="34">
        <f>I2*G2</f>
        <v>2369100</v>
      </c>
      <c r="K2" s="34">
        <f t="shared" ref="K2:K65" si="0">J2*0.95</f>
        <v>2250645</v>
      </c>
      <c r="L2" s="34">
        <f t="shared" ref="L2:L65" si="1">J2*0.8</f>
        <v>1895280</v>
      </c>
      <c r="M2" s="35">
        <f t="shared" ref="M2:M65" si="2">MROUND((J2*0.025/12),500)</f>
        <v>5000</v>
      </c>
      <c r="O2" s="36">
        <f>G4*1.35</f>
        <v>618.30000000000007</v>
      </c>
      <c r="P2" s="37">
        <f>O2*6600</f>
        <v>4080780.0000000005</v>
      </c>
      <c r="Q2" s="37">
        <f>P2/G4</f>
        <v>8910.0000000000018</v>
      </c>
    </row>
    <row r="3" spans="1:17">
      <c r="A3" s="27">
        <v>2</v>
      </c>
      <c r="B3" s="28">
        <v>102</v>
      </c>
      <c r="C3" s="29">
        <v>1</v>
      </c>
      <c r="D3" s="30" t="s">
        <v>4</v>
      </c>
      <c r="E3" s="31">
        <v>536</v>
      </c>
      <c r="F3" s="38">
        <v>126</v>
      </c>
      <c r="G3" s="31">
        <f>F3+E3</f>
        <v>662</v>
      </c>
      <c r="H3" s="32">
        <f t="shared" ref="H3:H66" si="3">G3*1.1</f>
        <v>728.2</v>
      </c>
      <c r="I3" s="33">
        <v>5300</v>
      </c>
      <c r="J3" s="34">
        <f t="shared" ref="J3:J66" si="4">I3*G3</f>
        <v>3508600</v>
      </c>
      <c r="K3" s="34">
        <f t="shared" si="0"/>
        <v>3333170</v>
      </c>
      <c r="L3" s="34">
        <f t="shared" si="1"/>
        <v>2806880</v>
      </c>
      <c r="M3" s="35">
        <f t="shared" si="2"/>
        <v>7500</v>
      </c>
      <c r="O3" s="37"/>
      <c r="P3" s="37"/>
    </row>
    <row r="4" spans="1:17">
      <c r="A4" s="27">
        <v>3</v>
      </c>
      <c r="B4" s="28">
        <v>103</v>
      </c>
      <c r="C4" s="29">
        <v>1</v>
      </c>
      <c r="D4" s="30" t="s">
        <v>10</v>
      </c>
      <c r="E4" s="30">
        <v>378</v>
      </c>
      <c r="F4" s="30">
        <v>80</v>
      </c>
      <c r="G4" s="31">
        <f t="shared" ref="G4:G7" si="5">F4+E4</f>
        <v>458</v>
      </c>
      <c r="H4" s="32">
        <f t="shared" si="3"/>
        <v>503.80000000000007</v>
      </c>
      <c r="I4" s="33">
        <v>5300</v>
      </c>
      <c r="J4" s="34">
        <f t="shared" si="4"/>
        <v>2427400</v>
      </c>
      <c r="K4" s="34">
        <f t="shared" si="0"/>
        <v>2306030</v>
      </c>
      <c r="L4" s="34">
        <f t="shared" si="1"/>
        <v>1941920</v>
      </c>
      <c r="M4" s="35">
        <f t="shared" si="2"/>
        <v>5000</v>
      </c>
      <c r="O4" s="37"/>
      <c r="P4" s="37"/>
    </row>
    <row r="5" spans="1:17">
      <c r="A5" s="27">
        <v>4</v>
      </c>
      <c r="B5" s="28">
        <v>104</v>
      </c>
      <c r="C5" s="29">
        <v>1</v>
      </c>
      <c r="D5" s="30" t="s">
        <v>10</v>
      </c>
      <c r="E5" s="30">
        <v>380</v>
      </c>
      <c r="F5" s="30">
        <v>80</v>
      </c>
      <c r="G5" s="31">
        <f t="shared" si="5"/>
        <v>460</v>
      </c>
      <c r="H5" s="32">
        <f t="shared" si="3"/>
        <v>506.00000000000006</v>
      </c>
      <c r="I5" s="33">
        <v>5300</v>
      </c>
      <c r="J5" s="34">
        <f t="shared" si="4"/>
        <v>2438000</v>
      </c>
      <c r="K5" s="34">
        <f t="shared" si="0"/>
        <v>2316100</v>
      </c>
      <c r="L5" s="34">
        <f t="shared" si="1"/>
        <v>1950400</v>
      </c>
      <c r="M5" s="35">
        <f t="shared" si="2"/>
        <v>5000</v>
      </c>
      <c r="O5" s="37"/>
      <c r="P5" s="37"/>
    </row>
    <row r="6" spans="1:17">
      <c r="A6" s="27">
        <v>5</v>
      </c>
      <c r="B6" s="28">
        <v>105</v>
      </c>
      <c r="C6" s="29">
        <v>1</v>
      </c>
      <c r="D6" s="30" t="s">
        <v>4</v>
      </c>
      <c r="E6" s="30">
        <v>557</v>
      </c>
      <c r="F6" s="30">
        <v>153</v>
      </c>
      <c r="G6" s="31">
        <f t="shared" si="5"/>
        <v>710</v>
      </c>
      <c r="H6" s="32">
        <f t="shared" si="3"/>
        <v>781.00000000000011</v>
      </c>
      <c r="I6" s="33">
        <v>5300</v>
      </c>
      <c r="J6" s="34">
        <f t="shared" si="4"/>
        <v>3763000</v>
      </c>
      <c r="K6" s="34">
        <f t="shared" si="0"/>
        <v>3574850</v>
      </c>
      <c r="L6" s="34">
        <f t="shared" si="1"/>
        <v>3010400</v>
      </c>
      <c r="M6" s="35">
        <f t="shared" si="2"/>
        <v>8000</v>
      </c>
      <c r="O6" s="37"/>
      <c r="P6" s="37"/>
    </row>
    <row r="7" spans="1:17">
      <c r="A7" s="27">
        <v>6</v>
      </c>
      <c r="B7" s="28">
        <v>106</v>
      </c>
      <c r="C7" s="29">
        <v>1</v>
      </c>
      <c r="D7" s="30" t="s">
        <v>10</v>
      </c>
      <c r="E7" s="30">
        <v>372</v>
      </c>
      <c r="F7" s="30">
        <v>115</v>
      </c>
      <c r="G7" s="31">
        <f t="shared" si="5"/>
        <v>487</v>
      </c>
      <c r="H7" s="32">
        <f t="shared" si="3"/>
        <v>535.70000000000005</v>
      </c>
      <c r="I7" s="33">
        <v>5300</v>
      </c>
      <c r="J7" s="34">
        <f t="shared" si="4"/>
        <v>2581100</v>
      </c>
      <c r="K7" s="34">
        <f t="shared" si="0"/>
        <v>2452045</v>
      </c>
      <c r="L7" s="34">
        <f t="shared" si="1"/>
        <v>2064880</v>
      </c>
      <c r="M7" s="35">
        <f t="shared" si="2"/>
        <v>5500</v>
      </c>
      <c r="O7" s="37"/>
      <c r="P7" s="37"/>
    </row>
    <row r="8" spans="1:17">
      <c r="A8" s="27">
        <v>7</v>
      </c>
      <c r="B8" s="28">
        <v>107</v>
      </c>
      <c r="C8" s="29">
        <v>1</v>
      </c>
      <c r="D8" s="30" t="s">
        <v>10</v>
      </c>
      <c r="E8" s="31">
        <v>311</v>
      </c>
      <c r="F8" s="31">
        <v>165</v>
      </c>
      <c r="G8" s="31">
        <f t="shared" ref="G8:G65" si="6">E8+F8</f>
        <v>476</v>
      </c>
      <c r="H8" s="32">
        <f t="shared" si="3"/>
        <v>523.6</v>
      </c>
      <c r="I8" s="33">
        <v>5300</v>
      </c>
      <c r="J8" s="34">
        <f t="shared" si="4"/>
        <v>2522800</v>
      </c>
      <c r="K8" s="34">
        <f t="shared" si="0"/>
        <v>2396660</v>
      </c>
      <c r="L8" s="34">
        <f t="shared" si="1"/>
        <v>2018240</v>
      </c>
      <c r="M8" s="35">
        <f t="shared" si="2"/>
        <v>5500</v>
      </c>
      <c r="O8" s="37"/>
      <c r="P8" s="37"/>
    </row>
    <row r="9" spans="1:17">
      <c r="A9" s="27">
        <v>8</v>
      </c>
      <c r="B9" s="28">
        <v>108</v>
      </c>
      <c r="C9" s="29">
        <v>2</v>
      </c>
      <c r="D9" s="30" t="s">
        <v>10</v>
      </c>
      <c r="E9" s="30">
        <v>316</v>
      </c>
      <c r="F9" s="30">
        <v>165</v>
      </c>
      <c r="G9" s="31">
        <f t="shared" si="6"/>
        <v>481</v>
      </c>
      <c r="H9" s="32">
        <f t="shared" si="3"/>
        <v>529.1</v>
      </c>
      <c r="I9" s="33">
        <v>5300</v>
      </c>
      <c r="J9" s="34">
        <f t="shared" si="4"/>
        <v>2549300</v>
      </c>
      <c r="K9" s="34">
        <f t="shared" si="0"/>
        <v>2421835</v>
      </c>
      <c r="L9" s="34">
        <f t="shared" si="1"/>
        <v>2039440</v>
      </c>
      <c r="M9" s="35">
        <f t="shared" si="2"/>
        <v>5500</v>
      </c>
      <c r="O9" s="37"/>
      <c r="P9" s="37"/>
    </row>
    <row r="10" spans="1:17">
      <c r="A10" s="27">
        <v>9</v>
      </c>
      <c r="B10" s="28">
        <v>109</v>
      </c>
      <c r="C10" s="29">
        <v>2</v>
      </c>
      <c r="D10" s="30" t="s">
        <v>10</v>
      </c>
      <c r="E10" s="30">
        <v>318</v>
      </c>
      <c r="F10" s="30">
        <v>169</v>
      </c>
      <c r="G10" s="31">
        <f t="shared" si="6"/>
        <v>487</v>
      </c>
      <c r="H10" s="32">
        <f t="shared" si="3"/>
        <v>535.70000000000005</v>
      </c>
      <c r="I10" s="33">
        <v>5300</v>
      </c>
      <c r="J10" s="34">
        <f t="shared" si="4"/>
        <v>2581100</v>
      </c>
      <c r="K10" s="34">
        <f t="shared" si="0"/>
        <v>2452045</v>
      </c>
      <c r="L10" s="34">
        <f t="shared" si="1"/>
        <v>2064880</v>
      </c>
      <c r="M10" s="35">
        <f t="shared" si="2"/>
        <v>5500</v>
      </c>
      <c r="O10" s="37"/>
      <c r="P10" s="37"/>
    </row>
    <row r="11" spans="1:17">
      <c r="A11" s="27">
        <v>10</v>
      </c>
      <c r="B11" s="28">
        <v>110</v>
      </c>
      <c r="C11" s="29">
        <v>2</v>
      </c>
      <c r="D11" s="30" t="s">
        <v>10</v>
      </c>
      <c r="E11" s="30">
        <v>277</v>
      </c>
      <c r="F11" s="30">
        <v>170</v>
      </c>
      <c r="G11" s="31">
        <f t="shared" si="6"/>
        <v>447</v>
      </c>
      <c r="H11" s="32">
        <f t="shared" si="3"/>
        <v>491.70000000000005</v>
      </c>
      <c r="I11" s="33">
        <v>5300</v>
      </c>
      <c r="J11" s="34">
        <f t="shared" si="4"/>
        <v>2369100</v>
      </c>
      <c r="K11" s="34">
        <f t="shared" si="0"/>
        <v>2250645</v>
      </c>
      <c r="L11" s="34">
        <f t="shared" si="1"/>
        <v>1895280</v>
      </c>
      <c r="M11" s="35">
        <f t="shared" si="2"/>
        <v>5000</v>
      </c>
      <c r="O11" s="37"/>
      <c r="P11" s="37"/>
    </row>
    <row r="12" spans="1:17">
      <c r="A12" s="27">
        <v>11</v>
      </c>
      <c r="B12" s="28">
        <v>111</v>
      </c>
      <c r="C12" s="29">
        <v>2</v>
      </c>
      <c r="D12" s="30" t="s">
        <v>10</v>
      </c>
      <c r="E12" s="30">
        <v>321</v>
      </c>
      <c r="F12" s="30">
        <v>123</v>
      </c>
      <c r="G12" s="31">
        <f t="shared" si="6"/>
        <v>444</v>
      </c>
      <c r="H12" s="32">
        <f t="shared" si="3"/>
        <v>488.40000000000003</v>
      </c>
      <c r="I12" s="33">
        <v>5300</v>
      </c>
      <c r="J12" s="34">
        <f t="shared" si="4"/>
        <v>2353200</v>
      </c>
      <c r="K12" s="34">
        <f t="shared" si="0"/>
        <v>2235540</v>
      </c>
      <c r="L12" s="34">
        <f t="shared" si="1"/>
        <v>1882560</v>
      </c>
      <c r="M12" s="35">
        <f t="shared" si="2"/>
        <v>5000</v>
      </c>
      <c r="O12" s="37"/>
      <c r="P12" s="37"/>
    </row>
    <row r="13" spans="1:17">
      <c r="A13" s="27">
        <v>12</v>
      </c>
      <c r="B13" s="28">
        <v>112</v>
      </c>
      <c r="C13" s="29">
        <v>2</v>
      </c>
      <c r="D13" s="30" t="s">
        <v>10</v>
      </c>
      <c r="E13" s="31">
        <v>316</v>
      </c>
      <c r="F13" s="31">
        <v>175</v>
      </c>
      <c r="G13" s="31">
        <f t="shared" si="6"/>
        <v>491</v>
      </c>
      <c r="H13" s="32">
        <f t="shared" si="3"/>
        <v>540.1</v>
      </c>
      <c r="I13" s="33">
        <v>5300</v>
      </c>
      <c r="J13" s="34">
        <f t="shared" si="4"/>
        <v>2602300</v>
      </c>
      <c r="K13" s="34">
        <f t="shared" si="0"/>
        <v>2472185</v>
      </c>
      <c r="L13" s="34">
        <f t="shared" si="1"/>
        <v>2081840</v>
      </c>
      <c r="M13" s="35">
        <f t="shared" si="2"/>
        <v>5500</v>
      </c>
      <c r="O13" s="37"/>
      <c r="P13" s="37"/>
    </row>
    <row r="14" spans="1:17">
      <c r="A14" s="27">
        <v>13</v>
      </c>
      <c r="B14" s="28">
        <v>113</v>
      </c>
      <c r="C14" s="29">
        <v>2</v>
      </c>
      <c r="D14" s="30" t="s">
        <v>10</v>
      </c>
      <c r="E14" s="30">
        <v>397</v>
      </c>
      <c r="F14" s="30">
        <v>108</v>
      </c>
      <c r="G14" s="31">
        <f t="shared" si="6"/>
        <v>505</v>
      </c>
      <c r="H14" s="32">
        <f t="shared" si="3"/>
        <v>555.5</v>
      </c>
      <c r="I14" s="33">
        <v>5300</v>
      </c>
      <c r="J14" s="34">
        <f t="shared" si="4"/>
        <v>2676500</v>
      </c>
      <c r="K14" s="34">
        <f t="shared" si="0"/>
        <v>2542675</v>
      </c>
      <c r="L14" s="34">
        <f t="shared" si="1"/>
        <v>2141200</v>
      </c>
      <c r="M14" s="35">
        <f t="shared" si="2"/>
        <v>5500</v>
      </c>
      <c r="O14" s="37"/>
      <c r="P14" s="37"/>
    </row>
    <row r="15" spans="1:17">
      <c r="A15" s="27">
        <v>14</v>
      </c>
      <c r="B15" s="28">
        <v>201</v>
      </c>
      <c r="C15" s="29">
        <v>2</v>
      </c>
      <c r="D15" s="30" t="s">
        <v>10</v>
      </c>
      <c r="E15" s="30">
        <v>360</v>
      </c>
      <c r="F15" s="30">
        <v>87</v>
      </c>
      <c r="G15" s="31">
        <f t="shared" si="6"/>
        <v>447</v>
      </c>
      <c r="H15" s="32">
        <f t="shared" si="3"/>
        <v>491.70000000000005</v>
      </c>
      <c r="I15" s="33">
        <v>5300</v>
      </c>
      <c r="J15" s="34">
        <f t="shared" si="4"/>
        <v>2369100</v>
      </c>
      <c r="K15" s="34">
        <f t="shared" si="0"/>
        <v>2250645</v>
      </c>
      <c r="L15" s="34">
        <f t="shared" si="1"/>
        <v>1895280</v>
      </c>
      <c r="M15" s="35">
        <f t="shared" si="2"/>
        <v>5000</v>
      </c>
      <c r="O15" s="39"/>
    </row>
    <row r="16" spans="1:17">
      <c r="A16" s="27">
        <v>15</v>
      </c>
      <c r="B16" s="28">
        <v>202</v>
      </c>
      <c r="C16" s="29">
        <v>3</v>
      </c>
      <c r="D16" s="30" t="s">
        <v>4</v>
      </c>
      <c r="E16" s="31">
        <v>536</v>
      </c>
      <c r="F16" s="38">
        <v>126</v>
      </c>
      <c r="G16" s="31">
        <f>E16+F16</f>
        <v>662</v>
      </c>
      <c r="H16" s="32">
        <f t="shared" si="3"/>
        <v>728.2</v>
      </c>
      <c r="I16" s="33">
        <v>5300</v>
      </c>
      <c r="J16" s="34">
        <f t="shared" si="4"/>
        <v>3508600</v>
      </c>
      <c r="K16" s="34">
        <f t="shared" si="0"/>
        <v>3333170</v>
      </c>
      <c r="L16" s="34">
        <f t="shared" si="1"/>
        <v>2806880</v>
      </c>
      <c r="M16" s="35">
        <f t="shared" si="2"/>
        <v>7500</v>
      </c>
      <c r="O16" s="37"/>
    </row>
    <row r="17" spans="1:13">
      <c r="A17" s="27">
        <v>16</v>
      </c>
      <c r="B17" s="28">
        <v>203</v>
      </c>
      <c r="C17" s="29">
        <v>3</v>
      </c>
      <c r="D17" s="30" t="s">
        <v>10</v>
      </c>
      <c r="E17" s="30">
        <v>378</v>
      </c>
      <c r="F17" s="30">
        <v>80</v>
      </c>
      <c r="G17" s="31">
        <f t="shared" si="6"/>
        <v>458</v>
      </c>
      <c r="H17" s="32">
        <f t="shared" si="3"/>
        <v>503.80000000000007</v>
      </c>
      <c r="I17" s="33">
        <v>5300</v>
      </c>
      <c r="J17" s="34">
        <f t="shared" si="4"/>
        <v>2427400</v>
      </c>
      <c r="K17" s="34">
        <f t="shared" si="0"/>
        <v>2306030</v>
      </c>
      <c r="L17" s="34">
        <f t="shared" si="1"/>
        <v>1941920</v>
      </c>
      <c r="M17" s="35">
        <f t="shared" si="2"/>
        <v>5000</v>
      </c>
    </row>
    <row r="18" spans="1:13">
      <c r="A18" s="27">
        <v>17</v>
      </c>
      <c r="B18" s="28">
        <v>204</v>
      </c>
      <c r="C18" s="29">
        <v>3</v>
      </c>
      <c r="D18" s="30" t="s">
        <v>10</v>
      </c>
      <c r="E18" s="30">
        <v>380</v>
      </c>
      <c r="F18" s="30">
        <v>80</v>
      </c>
      <c r="G18" s="31">
        <f t="shared" si="6"/>
        <v>460</v>
      </c>
      <c r="H18" s="32">
        <f t="shared" si="3"/>
        <v>506.00000000000006</v>
      </c>
      <c r="I18" s="33">
        <v>5300</v>
      </c>
      <c r="J18" s="34">
        <f>I18*G18</f>
        <v>2438000</v>
      </c>
      <c r="K18" s="34">
        <f t="shared" si="0"/>
        <v>2316100</v>
      </c>
      <c r="L18" s="34">
        <f t="shared" si="1"/>
        <v>1950400</v>
      </c>
      <c r="M18" s="35">
        <f t="shared" si="2"/>
        <v>5000</v>
      </c>
    </row>
    <row r="19" spans="1:13">
      <c r="A19" s="27">
        <v>18</v>
      </c>
      <c r="B19" s="28">
        <v>205</v>
      </c>
      <c r="C19" s="29">
        <v>3</v>
      </c>
      <c r="D19" s="30" t="s">
        <v>4</v>
      </c>
      <c r="E19" s="30">
        <v>557</v>
      </c>
      <c r="F19" s="30">
        <v>153</v>
      </c>
      <c r="G19" s="31">
        <f t="shared" si="6"/>
        <v>710</v>
      </c>
      <c r="H19" s="32">
        <f t="shared" si="3"/>
        <v>781.00000000000011</v>
      </c>
      <c r="I19" s="33">
        <v>5300</v>
      </c>
      <c r="J19" s="34">
        <f t="shared" si="4"/>
        <v>3763000</v>
      </c>
      <c r="K19" s="34">
        <f t="shared" si="0"/>
        <v>3574850</v>
      </c>
      <c r="L19" s="34">
        <f t="shared" si="1"/>
        <v>3010400</v>
      </c>
      <c r="M19" s="35">
        <f t="shared" si="2"/>
        <v>8000</v>
      </c>
    </row>
    <row r="20" spans="1:13">
      <c r="A20" s="27">
        <v>19</v>
      </c>
      <c r="B20" s="28">
        <v>206</v>
      </c>
      <c r="C20" s="29">
        <v>3</v>
      </c>
      <c r="D20" s="30" t="s">
        <v>10</v>
      </c>
      <c r="E20" s="30">
        <v>372</v>
      </c>
      <c r="F20" s="30">
        <v>115</v>
      </c>
      <c r="G20" s="31">
        <f t="shared" si="6"/>
        <v>487</v>
      </c>
      <c r="H20" s="32">
        <f t="shared" si="3"/>
        <v>535.70000000000005</v>
      </c>
      <c r="I20" s="33">
        <v>5300</v>
      </c>
      <c r="J20" s="34">
        <f t="shared" si="4"/>
        <v>2581100</v>
      </c>
      <c r="K20" s="34">
        <f t="shared" si="0"/>
        <v>2452045</v>
      </c>
      <c r="L20" s="34">
        <f t="shared" si="1"/>
        <v>2064880</v>
      </c>
      <c r="M20" s="35">
        <f t="shared" si="2"/>
        <v>5500</v>
      </c>
    </row>
    <row r="21" spans="1:13">
      <c r="A21" s="27">
        <v>20</v>
      </c>
      <c r="B21" s="28">
        <v>207</v>
      </c>
      <c r="C21" s="29">
        <v>3</v>
      </c>
      <c r="D21" s="30" t="s">
        <v>10</v>
      </c>
      <c r="E21" s="31">
        <v>311</v>
      </c>
      <c r="F21" s="31">
        <v>165</v>
      </c>
      <c r="G21" s="31">
        <f t="shared" si="6"/>
        <v>476</v>
      </c>
      <c r="H21" s="32">
        <f t="shared" si="3"/>
        <v>523.6</v>
      </c>
      <c r="I21" s="33">
        <v>5300</v>
      </c>
      <c r="J21" s="34">
        <f t="shared" si="4"/>
        <v>2522800</v>
      </c>
      <c r="K21" s="34">
        <f t="shared" si="0"/>
        <v>2396660</v>
      </c>
      <c r="L21" s="34">
        <f t="shared" si="1"/>
        <v>2018240</v>
      </c>
      <c r="M21" s="35">
        <f t="shared" si="2"/>
        <v>5500</v>
      </c>
    </row>
    <row r="22" spans="1:13">
      <c r="A22" s="27">
        <v>21</v>
      </c>
      <c r="B22" s="28">
        <v>208</v>
      </c>
      <c r="C22" s="29">
        <v>3</v>
      </c>
      <c r="D22" s="30" t="s">
        <v>10</v>
      </c>
      <c r="E22" s="30">
        <v>316</v>
      </c>
      <c r="F22" s="30">
        <v>165</v>
      </c>
      <c r="G22" s="31">
        <f t="shared" si="6"/>
        <v>481</v>
      </c>
      <c r="H22" s="32">
        <f t="shared" si="3"/>
        <v>529.1</v>
      </c>
      <c r="I22" s="33">
        <v>5300</v>
      </c>
      <c r="J22" s="34">
        <f t="shared" si="4"/>
        <v>2549300</v>
      </c>
      <c r="K22" s="34">
        <f t="shared" si="0"/>
        <v>2421835</v>
      </c>
      <c r="L22" s="34">
        <f t="shared" si="1"/>
        <v>2039440</v>
      </c>
      <c r="M22" s="35">
        <f t="shared" si="2"/>
        <v>5500</v>
      </c>
    </row>
    <row r="23" spans="1:13">
      <c r="A23" s="27">
        <v>22</v>
      </c>
      <c r="B23" s="28">
        <v>209</v>
      </c>
      <c r="C23" s="29">
        <v>4</v>
      </c>
      <c r="D23" s="30" t="s">
        <v>10</v>
      </c>
      <c r="E23" s="30">
        <v>318</v>
      </c>
      <c r="F23" s="30">
        <v>169</v>
      </c>
      <c r="G23" s="31">
        <f t="shared" si="6"/>
        <v>487</v>
      </c>
      <c r="H23" s="32">
        <f t="shared" si="3"/>
        <v>535.70000000000005</v>
      </c>
      <c r="I23" s="33">
        <v>5300</v>
      </c>
      <c r="J23" s="34">
        <f t="shared" si="4"/>
        <v>2581100</v>
      </c>
      <c r="K23" s="34">
        <f t="shared" si="0"/>
        <v>2452045</v>
      </c>
      <c r="L23" s="34">
        <f t="shared" si="1"/>
        <v>2064880</v>
      </c>
      <c r="M23" s="35">
        <f t="shared" si="2"/>
        <v>5500</v>
      </c>
    </row>
    <row r="24" spans="1:13">
      <c r="A24" s="27">
        <v>23</v>
      </c>
      <c r="B24" s="27">
        <v>210</v>
      </c>
      <c r="C24" s="29">
        <v>4</v>
      </c>
      <c r="D24" s="30" t="s">
        <v>10</v>
      </c>
      <c r="E24" s="30">
        <v>277</v>
      </c>
      <c r="F24" s="30">
        <v>170</v>
      </c>
      <c r="G24" s="31">
        <f t="shared" si="6"/>
        <v>447</v>
      </c>
      <c r="H24" s="32">
        <f t="shared" si="3"/>
        <v>491.70000000000005</v>
      </c>
      <c r="I24" s="33">
        <v>5300</v>
      </c>
      <c r="J24" s="34">
        <f t="shared" si="4"/>
        <v>2369100</v>
      </c>
      <c r="K24" s="34">
        <f t="shared" si="0"/>
        <v>2250645</v>
      </c>
      <c r="L24" s="34">
        <f t="shared" si="1"/>
        <v>1895280</v>
      </c>
      <c r="M24" s="35">
        <f t="shared" si="2"/>
        <v>5000</v>
      </c>
    </row>
    <row r="25" spans="1:13">
      <c r="A25" s="27">
        <v>24</v>
      </c>
      <c r="B25" s="27">
        <v>211</v>
      </c>
      <c r="C25" s="29">
        <v>4</v>
      </c>
      <c r="D25" s="30" t="s">
        <v>10</v>
      </c>
      <c r="E25" s="30">
        <v>321</v>
      </c>
      <c r="F25" s="30">
        <v>123</v>
      </c>
      <c r="G25" s="31">
        <f t="shared" si="6"/>
        <v>444</v>
      </c>
      <c r="H25" s="32">
        <f>G25*1.1</f>
        <v>488.40000000000003</v>
      </c>
      <c r="I25" s="33">
        <v>5300</v>
      </c>
      <c r="J25" s="34">
        <f t="shared" si="4"/>
        <v>2353200</v>
      </c>
      <c r="K25" s="34">
        <f t="shared" si="0"/>
        <v>2235540</v>
      </c>
      <c r="L25" s="34">
        <f t="shared" si="1"/>
        <v>1882560</v>
      </c>
      <c r="M25" s="35">
        <f t="shared" si="2"/>
        <v>5000</v>
      </c>
    </row>
    <row r="26" spans="1:13">
      <c r="A26" s="27">
        <v>25</v>
      </c>
      <c r="B26" s="27">
        <v>212</v>
      </c>
      <c r="C26" s="29">
        <v>4</v>
      </c>
      <c r="D26" s="30" t="s">
        <v>10</v>
      </c>
      <c r="E26" s="31">
        <v>316</v>
      </c>
      <c r="F26" s="31">
        <v>175</v>
      </c>
      <c r="G26" s="31">
        <f t="shared" si="6"/>
        <v>491</v>
      </c>
      <c r="H26" s="32">
        <f t="shared" si="3"/>
        <v>540.1</v>
      </c>
      <c r="I26" s="33">
        <v>5300</v>
      </c>
      <c r="J26" s="34">
        <f t="shared" si="4"/>
        <v>2602300</v>
      </c>
      <c r="K26" s="34">
        <f t="shared" si="0"/>
        <v>2472185</v>
      </c>
      <c r="L26" s="34">
        <f t="shared" si="1"/>
        <v>2081840</v>
      </c>
      <c r="M26" s="35">
        <f t="shared" si="2"/>
        <v>5500</v>
      </c>
    </row>
    <row r="27" spans="1:13">
      <c r="A27" s="27">
        <v>26</v>
      </c>
      <c r="B27" s="27">
        <v>213</v>
      </c>
      <c r="C27" s="29">
        <v>4</v>
      </c>
      <c r="D27" s="30" t="s">
        <v>10</v>
      </c>
      <c r="E27" s="30">
        <v>397</v>
      </c>
      <c r="F27" s="30">
        <v>108</v>
      </c>
      <c r="G27" s="31">
        <f t="shared" si="6"/>
        <v>505</v>
      </c>
      <c r="H27" s="32">
        <f t="shared" si="3"/>
        <v>555.5</v>
      </c>
      <c r="I27" s="33">
        <v>5300</v>
      </c>
      <c r="J27" s="34">
        <f t="shared" si="4"/>
        <v>2676500</v>
      </c>
      <c r="K27" s="34">
        <f t="shared" si="0"/>
        <v>2542675</v>
      </c>
      <c r="L27" s="34">
        <f t="shared" si="1"/>
        <v>2141200</v>
      </c>
      <c r="M27" s="35">
        <f t="shared" si="2"/>
        <v>5500</v>
      </c>
    </row>
    <row r="28" spans="1:13">
      <c r="A28" s="27">
        <v>27</v>
      </c>
      <c r="B28" s="27">
        <v>301</v>
      </c>
      <c r="C28" s="29">
        <v>4</v>
      </c>
      <c r="D28" s="30" t="s">
        <v>10</v>
      </c>
      <c r="E28" s="30">
        <v>360</v>
      </c>
      <c r="F28" s="30">
        <v>87</v>
      </c>
      <c r="G28" s="31">
        <f t="shared" si="6"/>
        <v>447</v>
      </c>
      <c r="H28" s="32">
        <f t="shared" si="3"/>
        <v>491.70000000000005</v>
      </c>
      <c r="I28" s="33">
        <v>5300</v>
      </c>
      <c r="J28" s="34">
        <f t="shared" si="4"/>
        <v>2369100</v>
      </c>
      <c r="K28" s="34">
        <f t="shared" si="0"/>
        <v>2250645</v>
      </c>
      <c r="L28" s="34">
        <f t="shared" si="1"/>
        <v>1895280</v>
      </c>
      <c r="M28" s="35">
        <f t="shared" si="2"/>
        <v>5000</v>
      </c>
    </row>
    <row r="29" spans="1:13">
      <c r="A29" s="27">
        <v>28</v>
      </c>
      <c r="B29" s="27">
        <v>302</v>
      </c>
      <c r="C29" s="29">
        <v>4</v>
      </c>
      <c r="D29" s="30" t="s">
        <v>4</v>
      </c>
      <c r="E29" s="31">
        <v>536</v>
      </c>
      <c r="F29" s="38">
        <v>126</v>
      </c>
      <c r="G29" s="31">
        <f t="shared" si="6"/>
        <v>662</v>
      </c>
      <c r="H29" s="32">
        <f t="shared" si="3"/>
        <v>728.2</v>
      </c>
      <c r="I29" s="33">
        <v>5300</v>
      </c>
      <c r="J29" s="34">
        <f t="shared" si="4"/>
        <v>3508600</v>
      </c>
      <c r="K29" s="34">
        <f t="shared" si="0"/>
        <v>3333170</v>
      </c>
      <c r="L29" s="34">
        <f t="shared" si="1"/>
        <v>2806880</v>
      </c>
      <c r="M29" s="35">
        <f t="shared" si="2"/>
        <v>7500</v>
      </c>
    </row>
    <row r="30" spans="1:13">
      <c r="A30" s="27">
        <v>29</v>
      </c>
      <c r="B30" s="27">
        <v>303</v>
      </c>
      <c r="C30" s="29">
        <v>5</v>
      </c>
      <c r="D30" s="30" t="s">
        <v>10</v>
      </c>
      <c r="E30" s="30">
        <v>378</v>
      </c>
      <c r="F30" s="30">
        <v>80</v>
      </c>
      <c r="G30" s="31">
        <f t="shared" si="6"/>
        <v>458</v>
      </c>
      <c r="H30" s="32">
        <f t="shared" si="3"/>
        <v>503.80000000000007</v>
      </c>
      <c r="I30" s="33">
        <v>5300</v>
      </c>
      <c r="J30" s="34">
        <f t="shared" si="4"/>
        <v>2427400</v>
      </c>
      <c r="K30" s="34">
        <f t="shared" si="0"/>
        <v>2306030</v>
      </c>
      <c r="L30" s="34">
        <f t="shared" si="1"/>
        <v>1941920</v>
      </c>
      <c r="M30" s="35">
        <f t="shared" si="2"/>
        <v>5000</v>
      </c>
    </row>
    <row r="31" spans="1:13">
      <c r="A31" s="27">
        <v>30</v>
      </c>
      <c r="B31" s="27">
        <v>304</v>
      </c>
      <c r="C31" s="29">
        <v>5</v>
      </c>
      <c r="D31" s="30" t="s">
        <v>10</v>
      </c>
      <c r="E31" s="30">
        <v>380</v>
      </c>
      <c r="F31" s="30">
        <v>80</v>
      </c>
      <c r="G31" s="31">
        <f t="shared" si="6"/>
        <v>460</v>
      </c>
      <c r="H31" s="32">
        <f t="shared" si="3"/>
        <v>506.00000000000006</v>
      </c>
      <c r="I31" s="33">
        <v>5300</v>
      </c>
      <c r="J31" s="34">
        <f t="shared" si="4"/>
        <v>2438000</v>
      </c>
      <c r="K31" s="34">
        <f t="shared" si="0"/>
        <v>2316100</v>
      </c>
      <c r="L31" s="34">
        <f t="shared" si="1"/>
        <v>1950400</v>
      </c>
      <c r="M31" s="35">
        <f t="shared" si="2"/>
        <v>5000</v>
      </c>
    </row>
    <row r="32" spans="1:13">
      <c r="A32" s="27">
        <v>31</v>
      </c>
      <c r="B32" s="27">
        <v>305</v>
      </c>
      <c r="C32" s="29">
        <v>5</v>
      </c>
      <c r="D32" s="30" t="s">
        <v>4</v>
      </c>
      <c r="E32" s="30">
        <v>557</v>
      </c>
      <c r="F32" s="30">
        <v>153</v>
      </c>
      <c r="G32" s="31">
        <f t="shared" si="6"/>
        <v>710</v>
      </c>
      <c r="H32" s="32">
        <f t="shared" si="3"/>
        <v>781.00000000000011</v>
      </c>
      <c r="I32" s="33">
        <v>5300</v>
      </c>
      <c r="J32" s="34">
        <f t="shared" si="4"/>
        <v>3763000</v>
      </c>
      <c r="K32" s="34">
        <f t="shared" si="0"/>
        <v>3574850</v>
      </c>
      <c r="L32" s="34">
        <f t="shared" si="1"/>
        <v>3010400</v>
      </c>
      <c r="M32" s="35">
        <f t="shared" si="2"/>
        <v>8000</v>
      </c>
    </row>
    <row r="33" spans="1:13">
      <c r="A33" s="27">
        <v>32</v>
      </c>
      <c r="B33" s="27">
        <v>306</v>
      </c>
      <c r="C33" s="29">
        <v>5</v>
      </c>
      <c r="D33" s="30" t="s">
        <v>10</v>
      </c>
      <c r="E33" s="30">
        <v>372</v>
      </c>
      <c r="F33" s="30">
        <v>115</v>
      </c>
      <c r="G33" s="31">
        <f t="shared" si="6"/>
        <v>487</v>
      </c>
      <c r="H33" s="32">
        <f t="shared" si="3"/>
        <v>535.70000000000005</v>
      </c>
      <c r="I33" s="33">
        <v>5300</v>
      </c>
      <c r="J33" s="34">
        <f>I33*G33</f>
        <v>2581100</v>
      </c>
      <c r="K33" s="34">
        <f t="shared" si="0"/>
        <v>2452045</v>
      </c>
      <c r="L33" s="34">
        <f t="shared" si="1"/>
        <v>2064880</v>
      </c>
      <c r="M33" s="35">
        <f t="shared" si="2"/>
        <v>5500</v>
      </c>
    </row>
    <row r="34" spans="1:13">
      <c r="A34" s="27">
        <v>33</v>
      </c>
      <c r="B34" s="27">
        <v>307</v>
      </c>
      <c r="C34" s="29">
        <v>5</v>
      </c>
      <c r="D34" s="30" t="s">
        <v>10</v>
      </c>
      <c r="E34" s="31">
        <v>311</v>
      </c>
      <c r="F34" s="31">
        <v>165</v>
      </c>
      <c r="G34" s="31">
        <f t="shared" si="6"/>
        <v>476</v>
      </c>
      <c r="H34" s="32">
        <f t="shared" si="3"/>
        <v>523.6</v>
      </c>
      <c r="I34" s="33">
        <v>5300</v>
      </c>
      <c r="J34" s="34">
        <f t="shared" si="4"/>
        <v>2522800</v>
      </c>
      <c r="K34" s="34">
        <f t="shared" si="0"/>
        <v>2396660</v>
      </c>
      <c r="L34" s="34">
        <f t="shared" si="1"/>
        <v>2018240</v>
      </c>
      <c r="M34" s="35">
        <f t="shared" si="2"/>
        <v>5500</v>
      </c>
    </row>
    <row r="35" spans="1:13">
      <c r="A35" s="27">
        <v>34</v>
      </c>
      <c r="B35" s="27">
        <v>308</v>
      </c>
      <c r="C35" s="29">
        <v>5</v>
      </c>
      <c r="D35" s="30" t="s">
        <v>10</v>
      </c>
      <c r="E35" s="30">
        <v>316</v>
      </c>
      <c r="F35" s="30">
        <v>165</v>
      </c>
      <c r="G35" s="31">
        <f t="shared" si="6"/>
        <v>481</v>
      </c>
      <c r="H35" s="32">
        <f t="shared" si="3"/>
        <v>529.1</v>
      </c>
      <c r="I35" s="33">
        <v>5300</v>
      </c>
      <c r="J35" s="34">
        <f t="shared" si="4"/>
        <v>2549300</v>
      </c>
      <c r="K35" s="34">
        <f t="shared" si="0"/>
        <v>2421835</v>
      </c>
      <c r="L35" s="34">
        <f t="shared" si="1"/>
        <v>2039440</v>
      </c>
      <c r="M35" s="35">
        <f t="shared" si="2"/>
        <v>5500</v>
      </c>
    </row>
    <row r="36" spans="1:13">
      <c r="A36" s="27">
        <v>35</v>
      </c>
      <c r="B36" s="27">
        <v>309</v>
      </c>
      <c r="C36" s="29">
        <v>5</v>
      </c>
      <c r="D36" s="30" t="s">
        <v>10</v>
      </c>
      <c r="E36" s="30">
        <v>318</v>
      </c>
      <c r="F36" s="30">
        <v>169</v>
      </c>
      <c r="G36" s="31">
        <f t="shared" si="6"/>
        <v>487</v>
      </c>
      <c r="H36" s="32">
        <f t="shared" si="3"/>
        <v>535.70000000000005</v>
      </c>
      <c r="I36" s="33">
        <v>5300</v>
      </c>
      <c r="J36" s="34">
        <f t="shared" si="4"/>
        <v>2581100</v>
      </c>
      <c r="K36" s="34">
        <f t="shared" si="0"/>
        <v>2452045</v>
      </c>
      <c r="L36" s="34">
        <f t="shared" si="1"/>
        <v>2064880</v>
      </c>
      <c r="M36" s="35">
        <f t="shared" si="2"/>
        <v>5500</v>
      </c>
    </row>
    <row r="37" spans="1:13">
      <c r="A37" s="27">
        <v>36</v>
      </c>
      <c r="B37" s="27">
        <v>310</v>
      </c>
      <c r="C37" s="29">
        <v>6</v>
      </c>
      <c r="D37" s="30" t="s">
        <v>10</v>
      </c>
      <c r="E37" s="30">
        <v>277</v>
      </c>
      <c r="F37" s="30">
        <v>170</v>
      </c>
      <c r="G37" s="31">
        <f t="shared" si="6"/>
        <v>447</v>
      </c>
      <c r="H37" s="32">
        <f t="shared" si="3"/>
        <v>491.70000000000005</v>
      </c>
      <c r="I37" s="33">
        <v>5300</v>
      </c>
      <c r="J37" s="34">
        <f t="shared" si="4"/>
        <v>2369100</v>
      </c>
      <c r="K37" s="34">
        <f t="shared" si="0"/>
        <v>2250645</v>
      </c>
      <c r="L37" s="34">
        <f t="shared" si="1"/>
        <v>1895280</v>
      </c>
      <c r="M37" s="35">
        <f t="shared" si="2"/>
        <v>5000</v>
      </c>
    </row>
    <row r="38" spans="1:13">
      <c r="A38" s="27">
        <v>37</v>
      </c>
      <c r="B38" s="27">
        <v>311</v>
      </c>
      <c r="C38" s="29">
        <v>6</v>
      </c>
      <c r="D38" s="30" t="s">
        <v>10</v>
      </c>
      <c r="E38" s="30">
        <v>321</v>
      </c>
      <c r="F38" s="30">
        <v>123</v>
      </c>
      <c r="G38" s="31">
        <f t="shared" si="6"/>
        <v>444</v>
      </c>
      <c r="H38" s="32">
        <f t="shared" si="3"/>
        <v>488.40000000000003</v>
      </c>
      <c r="I38" s="33">
        <v>5300</v>
      </c>
      <c r="J38" s="34">
        <f t="shared" si="4"/>
        <v>2353200</v>
      </c>
      <c r="K38" s="34">
        <f t="shared" si="0"/>
        <v>2235540</v>
      </c>
      <c r="L38" s="34">
        <f t="shared" si="1"/>
        <v>1882560</v>
      </c>
      <c r="M38" s="35">
        <f t="shared" si="2"/>
        <v>5000</v>
      </c>
    </row>
    <row r="39" spans="1:13">
      <c r="A39" s="27">
        <v>38</v>
      </c>
      <c r="B39" s="27">
        <v>312</v>
      </c>
      <c r="C39" s="29">
        <v>6</v>
      </c>
      <c r="D39" s="30" t="s">
        <v>10</v>
      </c>
      <c r="E39" s="31">
        <v>316</v>
      </c>
      <c r="F39" s="31">
        <v>175</v>
      </c>
      <c r="G39" s="31">
        <f t="shared" si="6"/>
        <v>491</v>
      </c>
      <c r="H39" s="32">
        <f t="shared" si="3"/>
        <v>540.1</v>
      </c>
      <c r="I39" s="33">
        <v>5300</v>
      </c>
      <c r="J39" s="34">
        <f t="shared" si="4"/>
        <v>2602300</v>
      </c>
      <c r="K39" s="34">
        <f t="shared" si="0"/>
        <v>2472185</v>
      </c>
      <c r="L39" s="34">
        <f t="shared" si="1"/>
        <v>2081840</v>
      </c>
      <c r="M39" s="35">
        <f t="shared" si="2"/>
        <v>5500</v>
      </c>
    </row>
    <row r="40" spans="1:13">
      <c r="A40" s="27">
        <v>39</v>
      </c>
      <c r="B40" s="27">
        <v>313</v>
      </c>
      <c r="C40" s="29">
        <v>6</v>
      </c>
      <c r="D40" s="30" t="s">
        <v>10</v>
      </c>
      <c r="E40" s="30">
        <v>397</v>
      </c>
      <c r="F40" s="30">
        <v>108</v>
      </c>
      <c r="G40" s="31">
        <f t="shared" si="6"/>
        <v>505</v>
      </c>
      <c r="H40" s="32">
        <f t="shared" si="3"/>
        <v>555.5</v>
      </c>
      <c r="I40" s="33">
        <v>5300</v>
      </c>
      <c r="J40" s="34">
        <f t="shared" si="4"/>
        <v>2676500</v>
      </c>
      <c r="K40" s="34">
        <f t="shared" si="0"/>
        <v>2542675</v>
      </c>
      <c r="L40" s="34">
        <f t="shared" si="1"/>
        <v>2141200</v>
      </c>
      <c r="M40" s="35">
        <f t="shared" si="2"/>
        <v>5500</v>
      </c>
    </row>
    <row r="41" spans="1:13">
      <c r="A41" s="27">
        <v>40</v>
      </c>
      <c r="B41" s="27">
        <v>401</v>
      </c>
      <c r="C41" s="29">
        <v>6</v>
      </c>
      <c r="D41" s="30" t="s">
        <v>10</v>
      </c>
      <c r="E41" s="30">
        <v>360</v>
      </c>
      <c r="F41" s="30">
        <v>87</v>
      </c>
      <c r="G41" s="31">
        <f t="shared" si="6"/>
        <v>447</v>
      </c>
      <c r="H41" s="32">
        <f>G41*1.1</f>
        <v>491.70000000000005</v>
      </c>
      <c r="I41" s="33">
        <v>5300</v>
      </c>
      <c r="J41" s="34">
        <f t="shared" si="4"/>
        <v>2369100</v>
      </c>
      <c r="K41" s="34">
        <f t="shared" si="0"/>
        <v>2250645</v>
      </c>
      <c r="L41" s="34">
        <f t="shared" si="1"/>
        <v>1895280</v>
      </c>
      <c r="M41" s="35">
        <f t="shared" si="2"/>
        <v>5000</v>
      </c>
    </row>
    <row r="42" spans="1:13">
      <c r="A42" s="27">
        <v>41</v>
      </c>
      <c r="B42" s="27">
        <v>402</v>
      </c>
      <c r="C42" s="29">
        <v>6</v>
      </c>
      <c r="D42" s="30" t="s">
        <v>4</v>
      </c>
      <c r="E42" s="31">
        <v>536</v>
      </c>
      <c r="F42" s="38">
        <v>126</v>
      </c>
      <c r="G42" s="31">
        <f t="shared" si="6"/>
        <v>662</v>
      </c>
      <c r="H42" s="32">
        <f t="shared" si="3"/>
        <v>728.2</v>
      </c>
      <c r="I42" s="33">
        <v>5300</v>
      </c>
      <c r="J42" s="34">
        <f t="shared" si="4"/>
        <v>3508600</v>
      </c>
      <c r="K42" s="34">
        <f t="shared" si="0"/>
        <v>3333170</v>
      </c>
      <c r="L42" s="34">
        <f t="shared" si="1"/>
        <v>2806880</v>
      </c>
      <c r="M42" s="35">
        <f t="shared" si="2"/>
        <v>7500</v>
      </c>
    </row>
    <row r="43" spans="1:13">
      <c r="A43" s="27">
        <v>42</v>
      </c>
      <c r="B43" s="27">
        <v>403</v>
      </c>
      <c r="C43" s="29">
        <v>6</v>
      </c>
      <c r="D43" s="30" t="s">
        <v>10</v>
      </c>
      <c r="E43" s="30">
        <v>378</v>
      </c>
      <c r="F43" s="30">
        <v>80</v>
      </c>
      <c r="G43" s="31">
        <f t="shared" si="6"/>
        <v>458</v>
      </c>
      <c r="H43" s="32">
        <f t="shared" si="3"/>
        <v>503.80000000000007</v>
      </c>
      <c r="I43" s="33">
        <v>5300</v>
      </c>
      <c r="J43" s="34">
        <f t="shared" si="4"/>
        <v>2427400</v>
      </c>
      <c r="K43" s="34">
        <f t="shared" si="0"/>
        <v>2306030</v>
      </c>
      <c r="L43" s="34">
        <f t="shared" si="1"/>
        <v>1941920</v>
      </c>
      <c r="M43" s="35">
        <f t="shared" si="2"/>
        <v>5000</v>
      </c>
    </row>
    <row r="44" spans="1:13">
      <c r="A44" s="27">
        <v>43</v>
      </c>
      <c r="B44" s="27">
        <v>404</v>
      </c>
      <c r="C44" s="29">
        <v>7</v>
      </c>
      <c r="D44" s="30" t="s">
        <v>10</v>
      </c>
      <c r="E44" s="30">
        <v>380</v>
      </c>
      <c r="F44" s="30">
        <v>80</v>
      </c>
      <c r="G44" s="31">
        <f t="shared" si="6"/>
        <v>460</v>
      </c>
      <c r="H44" s="32">
        <f t="shared" si="3"/>
        <v>506.00000000000006</v>
      </c>
      <c r="I44" s="33">
        <v>5300</v>
      </c>
      <c r="J44" s="34">
        <f t="shared" si="4"/>
        <v>2438000</v>
      </c>
      <c r="K44" s="34">
        <f t="shared" si="0"/>
        <v>2316100</v>
      </c>
      <c r="L44" s="34">
        <f t="shared" si="1"/>
        <v>1950400</v>
      </c>
      <c r="M44" s="35">
        <f t="shared" si="2"/>
        <v>5000</v>
      </c>
    </row>
    <row r="45" spans="1:13">
      <c r="A45" s="27">
        <v>44</v>
      </c>
      <c r="B45" s="27">
        <v>405</v>
      </c>
      <c r="C45" s="29">
        <v>7</v>
      </c>
      <c r="D45" s="30" t="s">
        <v>4</v>
      </c>
      <c r="E45" s="30">
        <v>557</v>
      </c>
      <c r="F45" s="30">
        <v>153</v>
      </c>
      <c r="G45" s="31">
        <f t="shared" si="6"/>
        <v>710</v>
      </c>
      <c r="H45" s="32">
        <f t="shared" si="3"/>
        <v>781.00000000000011</v>
      </c>
      <c r="I45" s="33">
        <v>5300</v>
      </c>
      <c r="J45" s="34">
        <f t="shared" si="4"/>
        <v>3763000</v>
      </c>
      <c r="K45" s="34">
        <f t="shared" si="0"/>
        <v>3574850</v>
      </c>
      <c r="L45" s="34">
        <f t="shared" si="1"/>
        <v>3010400</v>
      </c>
      <c r="M45" s="35">
        <f t="shared" si="2"/>
        <v>8000</v>
      </c>
    </row>
    <row r="46" spans="1:13">
      <c r="A46" s="27">
        <v>45</v>
      </c>
      <c r="B46" s="27">
        <v>406</v>
      </c>
      <c r="C46" s="31">
        <v>7</v>
      </c>
      <c r="D46" s="30" t="s">
        <v>10</v>
      </c>
      <c r="E46" s="30">
        <v>372</v>
      </c>
      <c r="F46" s="30">
        <v>115</v>
      </c>
      <c r="G46" s="31">
        <f t="shared" si="6"/>
        <v>487</v>
      </c>
      <c r="H46" s="32">
        <f t="shared" si="3"/>
        <v>535.70000000000005</v>
      </c>
      <c r="I46" s="33">
        <v>5300</v>
      </c>
      <c r="J46" s="34">
        <f t="shared" si="4"/>
        <v>2581100</v>
      </c>
      <c r="K46" s="34">
        <f t="shared" si="0"/>
        <v>2452045</v>
      </c>
      <c r="L46" s="34">
        <f t="shared" si="1"/>
        <v>2064880</v>
      </c>
      <c r="M46" s="35">
        <f t="shared" si="2"/>
        <v>5500</v>
      </c>
    </row>
    <row r="47" spans="1:13">
      <c r="A47" s="27">
        <v>46</v>
      </c>
      <c r="B47" s="27">
        <v>407</v>
      </c>
      <c r="C47" s="31">
        <v>7</v>
      </c>
      <c r="D47" s="30" t="s">
        <v>10</v>
      </c>
      <c r="E47" s="31">
        <v>311</v>
      </c>
      <c r="F47" s="31">
        <v>165</v>
      </c>
      <c r="G47" s="31">
        <f t="shared" si="6"/>
        <v>476</v>
      </c>
      <c r="H47" s="32">
        <f t="shared" si="3"/>
        <v>523.6</v>
      </c>
      <c r="I47" s="33">
        <v>5300</v>
      </c>
      <c r="J47" s="34">
        <f>I47*G47</f>
        <v>2522800</v>
      </c>
      <c r="K47" s="34">
        <f t="shared" si="0"/>
        <v>2396660</v>
      </c>
      <c r="L47" s="34">
        <f t="shared" si="1"/>
        <v>2018240</v>
      </c>
      <c r="M47" s="35">
        <f t="shared" si="2"/>
        <v>5500</v>
      </c>
    </row>
    <row r="48" spans="1:13">
      <c r="A48" s="27">
        <v>47</v>
      </c>
      <c r="B48" s="27">
        <v>408</v>
      </c>
      <c r="C48" s="31">
        <v>7</v>
      </c>
      <c r="D48" s="30" t="s">
        <v>10</v>
      </c>
      <c r="E48" s="30">
        <v>316</v>
      </c>
      <c r="F48" s="30">
        <v>165</v>
      </c>
      <c r="G48" s="31">
        <f t="shared" si="6"/>
        <v>481</v>
      </c>
      <c r="H48" s="32">
        <f t="shared" si="3"/>
        <v>529.1</v>
      </c>
      <c r="I48" s="33">
        <v>5300</v>
      </c>
      <c r="J48" s="34">
        <f t="shared" si="4"/>
        <v>2549300</v>
      </c>
      <c r="K48" s="34">
        <f t="shared" si="0"/>
        <v>2421835</v>
      </c>
      <c r="L48" s="34">
        <f t="shared" si="1"/>
        <v>2039440</v>
      </c>
      <c r="M48" s="35">
        <f t="shared" si="2"/>
        <v>5500</v>
      </c>
    </row>
    <row r="49" spans="1:13">
      <c r="A49" s="27">
        <v>48</v>
      </c>
      <c r="B49" s="27">
        <v>409</v>
      </c>
      <c r="C49" s="31">
        <v>7</v>
      </c>
      <c r="D49" s="30" t="s">
        <v>10</v>
      </c>
      <c r="E49" s="30">
        <v>318</v>
      </c>
      <c r="F49" s="30">
        <v>169</v>
      </c>
      <c r="G49" s="31">
        <f t="shared" si="6"/>
        <v>487</v>
      </c>
      <c r="H49" s="32">
        <f t="shared" si="3"/>
        <v>535.70000000000005</v>
      </c>
      <c r="I49" s="33">
        <v>5300</v>
      </c>
      <c r="J49" s="34">
        <f t="shared" si="4"/>
        <v>2581100</v>
      </c>
      <c r="K49" s="34">
        <f t="shared" si="0"/>
        <v>2452045</v>
      </c>
      <c r="L49" s="34">
        <f t="shared" si="1"/>
        <v>2064880</v>
      </c>
      <c r="M49" s="35">
        <f t="shared" si="2"/>
        <v>5500</v>
      </c>
    </row>
    <row r="50" spans="1:13">
      <c r="A50" s="27">
        <v>49</v>
      </c>
      <c r="B50" s="27">
        <v>410</v>
      </c>
      <c r="C50" s="31">
        <v>7</v>
      </c>
      <c r="D50" s="30" t="s">
        <v>10</v>
      </c>
      <c r="E50" s="30">
        <v>277</v>
      </c>
      <c r="F50" s="30">
        <v>170</v>
      </c>
      <c r="G50" s="31">
        <f t="shared" si="6"/>
        <v>447</v>
      </c>
      <c r="H50" s="32">
        <f t="shared" si="3"/>
        <v>491.70000000000005</v>
      </c>
      <c r="I50" s="33">
        <v>5300</v>
      </c>
      <c r="J50" s="34">
        <f t="shared" si="4"/>
        <v>2369100</v>
      </c>
      <c r="K50" s="34">
        <f t="shared" si="0"/>
        <v>2250645</v>
      </c>
      <c r="L50" s="34">
        <f t="shared" si="1"/>
        <v>1895280</v>
      </c>
      <c r="M50" s="35">
        <f t="shared" si="2"/>
        <v>5000</v>
      </c>
    </row>
    <row r="51" spans="1:13">
      <c r="A51" s="27">
        <v>50</v>
      </c>
      <c r="B51" s="27">
        <v>411</v>
      </c>
      <c r="C51" s="31">
        <v>8</v>
      </c>
      <c r="D51" s="30" t="s">
        <v>10</v>
      </c>
      <c r="E51" s="30">
        <v>321</v>
      </c>
      <c r="F51" s="30">
        <v>123</v>
      </c>
      <c r="G51" s="31">
        <f t="shared" si="6"/>
        <v>444</v>
      </c>
      <c r="H51" s="32">
        <f t="shared" si="3"/>
        <v>488.40000000000003</v>
      </c>
      <c r="I51" s="33">
        <v>5300</v>
      </c>
      <c r="J51" s="34">
        <f t="shared" si="4"/>
        <v>2353200</v>
      </c>
      <c r="K51" s="34">
        <f t="shared" si="0"/>
        <v>2235540</v>
      </c>
      <c r="L51" s="34">
        <f t="shared" si="1"/>
        <v>1882560</v>
      </c>
      <c r="M51" s="35">
        <f t="shared" si="2"/>
        <v>5000</v>
      </c>
    </row>
    <row r="52" spans="1:13">
      <c r="A52" s="27">
        <v>51</v>
      </c>
      <c r="B52" s="27">
        <v>412</v>
      </c>
      <c r="C52" s="31">
        <v>8</v>
      </c>
      <c r="D52" s="30" t="s">
        <v>10</v>
      </c>
      <c r="E52" s="31">
        <v>316</v>
      </c>
      <c r="F52" s="31">
        <v>175</v>
      </c>
      <c r="G52" s="31">
        <f t="shared" si="6"/>
        <v>491</v>
      </c>
      <c r="H52" s="32">
        <f t="shared" si="3"/>
        <v>540.1</v>
      </c>
      <c r="I52" s="33">
        <v>5300</v>
      </c>
      <c r="J52" s="34">
        <f t="shared" si="4"/>
        <v>2602300</v>
      </c>
      <c r="K52" s="34">
        <f t="shared" si="0"/>
        <v>2472185</v>
      </c>
      <c r="L52" s="34">
        <f t="shared" si="1"/>
        <v>2081840</v>
      </c>
      <c r="M52" s="35">
        <f t="shared" si="2"/>
        <v>5500</v>
      </c>
    </row>
    <row r="53" spans="1:13">
      <c r="A53" s="27">
        <v>52</v>
      </c>
      <c r="B53" s="27">
        <v>413</v>
      </c>
      <c r="C53" s="31">
        <v>8</v>
      </c>
      <c r="D53" s="30" t="s">
        <v>10</v>
      </c>
      <c r="E53" s="30">
        <v>397</v>
      </c>
      <c r="F53" s="30">
        <v>108</v>
      </c>
      <c r="G53" s="31">
        <f t="shared" si="6"/>
        <v>505</v>
      </c>
      <c r="H53" s="32">
        <f>G53*1.1</f>
        <v>555.5</v>
      </c>
      <c r="I53" s="33">
        <v>5300</v>
      </c>
      <c r="J53" s="34">
        <f t="shared" si="4"/>
        <v>2676500</v>
      </c>
      <c r="K53" s="34">
        <f t="shared" si="0"/>
        <v>2542675</v>
      </c>
      <c r="L53" s="34">
        <f t="shared" si="1"/>
        <v>2141200</v>
      </c>
      <c r="M53" s="35">
        <f t="shared" si="2"/>
        <v>5500</v>
      </c>
    </row>
    <row r="54" spans="1:13">
      <c r="A54" s="27">
        <v>53</v>
      </c>
      <c r="B54" s="27">
        <v>501</v>
      </c>
      <c r="C54" s="31">
        <v>8</v>
      </c>
      <c r="D54" s="30" t="s">
        <v>10</v>
      </c>
      <c r="E54" s="30">
        <v>360</v>
      </c>
      <c r="F54" s="30">
        <v>87</v>
      </c>
      <c r="G54" s="31">
        <f t="shared" si="6"/>
        <v>447</v>
      </c>
      <c r="H54" s="32">
        <f t="shared" si="3"/>
        <v>491.70000000000005</v>
      </c>
      <c r="I54" s="33">
        <v>5300</v>
      </c>
      <c r="J54" s="34">
        <f t="shared" si="4"/>
        <v>2369100</v>
      </c>
      <c r="K54" s="34">
        <f t="shared" si="0"/>
        <v>2250645</v>
      </c>
      <c r="L54" s="34">
        <f t="shared" si="1"/>
        <v>1895280</v>
      </c>
      <c r="M54" s="35">
        <f t="shared" si="2"/>
        <v>5000</v>
      </c>
    </row>
    <row r="55" spans="1:13">
      <c r="A55" s="27">
        <v>54</v>
      </c>
      <c r="B55" s="27">
        <v>502</v>
      </c>
      <c r="C55" s="31">
        <v>8</v>
      </c>
      <c r="D55" s="30" t="s">
        <v>4</v>
      </c>
      <c r="E55" s="31">
        <v>536</v>
      </c>
      <c r="F55" s="38">
        <v>126</v>
      </c>
      <c r="G55" s="31">
        <f t="shared" si="6"/>
        <v>662</v>
      </c>
      <c r="H55" s="32">
        <f t="shared" si="3"/>
        <v>728.2</v>
      </c>
      <c r="I55" s="33">
        <v>5300</v>
      </c>
      <c r="J55" s="34">
        <f t="shared" si="4"/>
        <v>3508600</v>
      </c>
      <c r="K55" s="34">
        <f t="shared" si="0"/>
        <v>3333170</v>
      </c>
      <c r="L55" s="34">
        <f t="shared" si="1"/>
        <v>2806880</v>
      </c>
      <c r="M55" s="35">
        <f t="shared" si="2"/>
        <v>7500</v>
      </c>
    </row>
    <row r="56" spans="1:13">
      <c r="A56" s="27">
        <v>55</v>
      </c>
      <c r="B56" s="27">
        <v>503</v>
      </c>
      <c r="C56" s="31">
        <v>8</v>
      </c>
      <c r="D56" s="30" t="s">
        <v>10</v>
      </c>
      <c r="E56" s="30">
        <v>378</v>
      </c>
      <c r="F56" s="30">
        <v>80</v>
      </c>
      <c r="G56" s="31">
        <f t="shared" si="6"/>
        <v>458</v>
      </c>
      <c r="H56" s="32">
        <f t="shared" si="3"/>
        <v>503.80000000000007</v>
      </c>
      <c r="I56" s="33">
        <v>5300</v>
      </c>
      <c r="J56" s="34">
        <f t="shared" si="4"/>
        <v>2427400</v>
      </c>
      <c r="K56" s="34">
        <f t="shared" si="0"/>
        <v>2306030</v>
      </c>
      <c r="L56" s="34">
        <f t="shared" si="1"/>
        <v>1941920</v>
      </c>
      <c r="M56" s="35">
        <f t="shared" si="2"/>
        <v>5000</v>
      </c>
    </row>
    <row r="57" spans="1:13">
      <c r="A57" s="27">
        <v>56</v>
      </c>
      <c r="B57" s="31">
        <v>504</v>
      </c>
      <c r="C57" s="31">
        <v>8</v>
      </c>
      <c r="D57" s="30" t="s">
        <v>10</v>
      </c>
      <c r="E57" s="30">
        <v>380</v>
      </c>
      <c r="F57" s="30">
        <v>80</v>
      </c>
      <c r="G57" s="31">
        <f t="shared" si="6"/>
        <v>460</v>
      </c>
      <c r="H57" s="32">
        <f t="shared" si="3"/>
        <v>506.00000000000006</v>
      </c>
      <c r="I57" s="33">
        <v>5300</v>
      </c>
      <c r="J57" s="34">
        <f t="shared" si="4"/>
        <v>2438000</v>
      </c>
      <c r="K57" s="34">
        <f t="shared" si="0"/>
        <v>2316100</v>
      </c>
      <c r="L57" s="34">
        <f t="shared" si="1"/>
        <v>1950400</v>
      </c>
      <c r="M57" s="35">
        <f t="shared" si="2"/>
        <v>5000</v>
      </c>
    </row>
    <row r="58" spans="1:13">
      <c r="A58" s="27">
        <v>57</v>
      </c>
      <c r="B58" s="31">
        <v>505</v>
      </c>
      <c r="C58" s="31">
        <v>9</v>
      </c>
      <c r="D58" s="30" t="s">
        <v>4</v>
      </c>
      <c r="E58" s="30">
        <v>557</v>
      </c>
      <c r="F58" s="30">
        <v>153</v>
      </c>
      <c r="G58" s="31">
        <f t="shared" si="6"/>
        <v>710</v>
      </c>
      <c r="H58" s="32">
        <f t="shared" si="3"/>
        <v>781.00000000000011</v>
      </c>
      <c r="I58" s="33">
        <v>5300</v>
      </c>
      <c r="J58" s="34">
        <f t="shared" si="4"/>
        <v>3763000</v>
      </c>
      <c r="K58" s="34">
        <f t="shared" si="0"/>
        <v>3574850</v>
      </c>
      <c r="L58" s="34">
        <f t="shared" si="1"/>
        <v>3010400</v>
      </c>
      <c r="M58" s="35">
        <f t="shared" si="2"/>
        <v>8000</v>
      </c>
    </row>
    <row r="59" spans="1:13">
      <c r="A59" s="27">
        <v>58</v>
      </c>
      <c r="B59" s="31">
        <v>506</v>
      </c>
      <c r="C59" s="31">
        <v>9</v>
      </c>
      <c r="D59" s="30" t="s">
        <v>10</v>
      </c>
      <c r="E59" s="30">
        <v>372</v>
      </c>
      <c r="F59" s="30">
        <v>115</v>
      </c>
      <c r="G59" s="31">
        <f t="shared" si="6"/>
        <v>487</v>
      </c>
      <c r="H59" s="32">
        <f t="shared" si="3"/>
        <v>535.70000000000005</v>
      </c>
      <c r="I59" s="33">
        <v>5300</v>
      </c>
      <c r="J59" s="34">
        <f t="shared" si="4"/>
        <v>2581100</v>
      </c>
      <c r="K59" s="34">
        <f t="shared" si="0"/>
        <v>2452045</v>
      </c>
      <c r="L59" s="34">
        <f t="shared" si="1"/>
        <v>2064880</v>
      </c>
      <c r="M59" s="35">
        <f t="shared" si="2"/>
        <v>5500</v>
      </c>
    </row>
    <row r="60" spans="1:13">
      <c r="A60" s="27">
        <v>59</v>
      </c>
      <c r="B60" s="31">
        <v>507</v>
      </c>
      <c r="C60" s="31">
        <v>9</v>
      </c>
      <c r="D60" s="30" t="s">
        <v>10</v>
      </c>
      <c r="E60" s="31">
        <v>311</v>
      </c>
      <c r="F60" s="31">
        <v>165</v>
      </c>
      <c r="G60" s="31">
        <f t="shared" si="6"/>
        <v>476</v>
      </c>
      <c r="H60" s="32">
        <f t="shared" si="3"/>
        <v>523.6</v>
      </c>
      <c r="I60" s="33">
        <v>5300</v>
      </c>
      <c r="J60" s="34">
        <f t="shared" si="4"/>
        <v>2522800</v>
      </c>
      <c r="K60" s="34">
        <f t="shared" si="0"/>
        <v>2396660</v>
      </c>
      <c r="L60" s="34">
        <f t="shared" si="1"/>
        <v>2018240</v>
      </c>
      <c r="M60" s="35">
        <f t="shared" si="2"/>
        <v>5500</v>
      </c>
    </row>
    <row r="61" spans="1:13">
      <c r="A61" s="27">
        <v>60</v>
      </c>
      <c r="B61" s="31">
        <v>508</v>
      </c>
      <c r="C61" s="31">
        <v>9</v>
      </c>
      <c r="D61" s="30" t="s">
        <v>10</v>
      </c>
      <c r="E61" s="30">
        <v>316</v>
      </c>
      <c r="F61" s="30">
        <v>165</v>
      </c>
      <c r="G61" s="31">
        <f t="shared" si="6"/>
        <v>481</v>
      </c>
      <c r="H61" s="32">
        <f t="shared" si="3"/>
        <v>529.1</v>
      </c>
      <c r="I61" s="33">
        <v>5300</v>
      </c>
      <c r="J61" s="34">
        <f t="shared" si="4"/>
        <v>2549300</v>
      </c>
      <c r="K61" s="34">
        <f t="shared" si="0"/>
        <v>2421835</v>
      </c>
      <c r="L61" s="34">
        <f t="shared" si="1"/>
        <v>2039440</v>
      </c>
      <c r="M61" s="35">
        <f t="shared" si="2"/>
        <v>5500</v>
      </c>
    </row>
    <row r="62" spans="1:13">
      <c r="A62" s="27">
        <v>61</v>
      </c>
      <c r="B62" s="31">
        <v>509</v>
      </c>
      <c r="C62" s="31">
        <v>9</v>
      </c>
      <c r="D62" s="30" t="s">
        <v>10</v>
      </c>
      <c r="E62" s="30">
        <v>318</v>
      </c>
      <c r="F62" s="30">
        <v>169</v>
      </c>
      <c r="G62" s="31">
        <f t="shared" si="6"/>
        <v>487</v>
      </c>
      <c r="H62" s="32">
        <f t="shared" si="3"/>
        <v>535.70000000000005</v>
      </c>
      <c r="I62" s="33">
        <v>5300</v>
      </c>
      <c r="J62" s="34">
        <f>I62*G62</f>
        <v>2581100</v>
      </c>
      <c r="K62" s="34">
        <f t="shared" si="0"/>
        <v>2452045</v>
      </c>
      <c r="L62" s="34">
        <f t="shared" si="1"/>
        <v>2064880</v>
      </c>
      <c r="M62" s="35">
        <f t="shared" si="2"/>
        <v>5500</v>
      </c>
    </row>
    <row r="63" spans="1:13">
      <c r="A63" s="27">
        <v>62</v>
      </c>
      <c r="B63" s="31">
        <v>510</v>
      </c>
      <c r="C63" s="31">
        <v>9</v>
      </c>
      <c r="D63" s="30" t="s">
        <v>10</v>
      </c>
      <c r="E63" s="30">
        <v>277</v>
      </c>
      <c r="F63" s="30">
        <v>170</v>
      </c>
      <c r="G63" s="31">
        <f t="shared" si="6"/>
        <v>447</v>
      </c>
      <c r="H63" s="32">
        <f t="shared" si="3"/>
        <v>491.70000000000005</v>
      </c>
      <c r="I63" s="33">
        <v>5300</v>
      </c>
      <c r="J63" s="34">
        <f t="shared" si="4"/>
        <v>2369100</v>
      </c>
      <c r="K63" s="34">
        <f t="shared" si="0"/>
        <v>2250645</v>
      </c>
      <c r="L63" s="34">
        <f t="shared" si="1"/>
        <v>1895280</v>
      </c>
      <c r="M63" s="35">
        <f t="shared" si="2"/>
        <v>5000</v>
      </c>
    </row>
    <row r="64" spans="1:13">
      <c r="A64" s="27">
        <v>63</v>
      </c>
      <c r="B64" s="31">
        <v>511</v>
      </c>
      <c r="C64" s="31">
        <v>9</v>
      </c>
      <c r="D64" s="30" t="s">
        <v>10</v>
      </c>
      <c r="E64" s="30">
        <v>321</v>
      </c>
      <c r="F64" s="30">
        <v>123</v>
      </c>
      <c r="G64" s="31">
        <f t="shared" si="6"/>
        <v>444</v>
      </c>
      <c r="H64" s="32">
        <f t="shared" si="3"/>
        <v>488.40000000000003</v>
      </c>
      <c r="I64" s="33">
        <v>5300</v>
      </c>
      <c r="J64" s="34">
        <f t="shared" si="4"/>
        <v>2353200</v>
      </c>
      <c r="K64" s="34">
        <f t="shared" si="0"/>
        <v>2235540</v>
      </c>
      <c r="L64" s="34">
        <f t="shared" si="1"/>
        <v>1882560</v>
      </c>
      <c r="M64" s="35">
        <f t="shared" si="2"/>
        <v>5000</v>
      </c>
    </row>
    <row r="65" spans="1:13">
      <c r="A65" s="27">
        <v>64</v>
      </c>
      <c r="B65" s="31">
        <v>512</v>
      </c>
      <c r="C65" s="31">
        <v>10</v>
      </c>
      <c r="D65" s="30" t="s">
        <v>10</v>
      </c>
      <c r="E65" s="31">
        <v>316</v>
      </c>
      <c r="F65" s="31">
        <v>175</v>
      </c>
      <c r="G65" s="31">
        <f t="shared" si="6"/>
        <v>491</v>
      </c>
      <c r="H65" s="32">
        <f>G65*1.1</f>
        <v>540.1</v>
      </c>
      <c r="I65" s="33">
        <v>5300</v>
      </c>
      <c r="J65" s="34">
        <f t="shared" si="4"/>
        <v>2602300</v>
      </c>
      <c r="K65" s="34">
        <f t="shared" si="0"/>
        <v>2472185</v>
      </c>
      <c r="L65" s="34">
        <f t="shared" si="1"/>
        <v>2081840</v>
      </c>
      <c r="M65" s="35">
        <f t="shared" si="2"/>
        <v>5500</v>
      </c>
    </row>
    <row r="66" spans="1:13">
      <c r="A66" s="27">
        <v>65</v>
      </c>
      <c r="B66" s="31">
        <v>513</v>
      </c>
      <c r="C66" s="31">
        <v>10</v>
      </c>
      <c r="D66" s="30" t="s">
        <v>10</v>
      </c>
      <c r="E66" s="30">
        <v>397</v>
      </c>
      <c r="F66" s="30">
        <v>108</v>
      </c>
      <c r="G66" s="31">
        <f t="shared" ref="G66:G92" si="7">E66+F66</f>
        <v>505</v>
      </c>
      <c r="H66" s="32">
        <f t="shared" si="3"/>
        <v>555.5</v>
      </c>
      <c r="I66" s="33">
        <v>5300</v>
      </c>
      <c r="J66" s="34">
        <f t="shared" si="4"/>
        <v>2676500</v>
      </c>
      <c r="K66" s="34">
        <f t="shared" ref="K66:K92" si="8">J66*0.95</f>
        <v>2542675</v>
      </c>
      <c r="L66" s="34">
        <f t="shared" ref="L66:L92" si="9">J66*0.8</f>
        <v>2141200</v>
      </c>
      <c r="M66" s="35">
        <f t="shared" ref="M66:M92" si="10">MROUND((J66*0.025/12),500)</f>
        <v>5500</v>
      </c>
    </row>
    <row r="67" spans="1:13">
      <c r="A67" s="27">
        <v>66</v>
      </c>
      <c r="B67" s="31">
        <v>601</v>
      </c>
      <c r="C67" s="31">
        <v>10</v>
      </c>
      <c r="D67" s="30" t="s">
        <v>10</v>
      </c>
      <c r="E67" s="30">
        <v>360</v>
      </c>
      <c r="F67" s="30">
        <v>87</v>
      </c>
      <c r="G67" s="31">
        <f t="shared" si="7"/>
        <v>447</v>
      </c>
      <c r="H67" s="32">
        <f t="shared" ref="H67:H77" si="11">G67*1.1</f>
        <v>491.70000000000005</v>
      </c>
      <c r="I67" s="33">
        <v>5300</v>
      </c>
      <c r="J67" s="34">
        <f t="shared" ref="J67:J71" si="12">I67*G67</f>
        <v>2369100</v>
      </c>
      <c r="K67" s="34">
        <f t="shared" si="8"/>
        <v>2250645</v>
      </c>
      <c r="L67" s="34">
        <f t="shared" si="9"/>
        <v>1895280</v>
      </c>
      <c r="M67" s="35">
        <f t="shared" si="10"/>
        <v>5000</v>
      </c>
    </row>
    <row r="68" spans="1:13">
      <c r="A68" s="27">
        <v>67</v>
      </c>
      <c r="B68" s="31">
        <v>602</v>
      </c>
      <c r="C68" s="31">
        <v>10</v>
      </c>
      <c r="D68" s="30" t="s">
        <v>4</v>
      </c>
      <c r="E68" s="31">
        <v>536</v>
      </c>
      <c r="F68" s="38">
        <v>126</v>
      </c>
      <c r="G68" s="31">
        <f t="shared" si="7"/>
        <v>662</v>
      </c>
      <c r="H68" s="32">
        <f t="shared" si="11"/>
        <v>728.2</v>
      </c>
      <c r="I68" s="33">
        <v>5300</v>
      </c>
      <c r="J68" s="34">
        <f t="shared" si="12"/>
        <v>3508600</v>
      </c>
      <c r="K68" s="34">
        <f t="shared" si="8"/>
        <v>3333170</v>
      </c>
      <c r="L68" s="34">
        <f t="shared" si="9"/>
        <v>2806880</v>
      </c>
      <c r="M68" s="35">
        <f t="shared" si="10"/>
        <v>7500</v>
      </c>
    </row>
    <row r="69" spans="1:13">
      <c r="A69" s="27">
        <v>68</v>
      </c>
      <c r="B69" s="31">
        <v>603</v>
      </c>
      <c r="C69" s="31">
        <v>10</v>
      </c>
      <c r="D69" s="30" t="s">
        <v>10</v>
      </c>
      <c r="E69" s="30">
        <v>378</v>
      </c>
      <c r="F69" s="30">
        <v>80</v>
      </c>
      <c r="G69" s="31">
        <f t="shared" si="7"/>
        <v>458</v>
      </c>
      <c r="H69" s="32">
        <f t="shared" si="11"/>
        <v>503.80000000000007</v>
      </c>
      <c r="I69" s="33">
        <v>5300</v>
      </c>
      <c r="J69" s="34">
        <f t="shared" si="12"/>
        <v>2427400</v>
      </c>
      <c r="K69" s="34">
        <f t="shared" si="8"/>
        <v>2306030</v>
      </c>
      <c r="L69" s="34">
        <f t="shared" si="9"/>
        <v>1941920</v>
      </c>
      <c r="M69" s="35">
        <f t="shared" si="10"/>
        <v>5000</v>
      </c>
    </row>
    <row r="70" spans="1:13">
      <c r="A70" s="27">
        <v>69</v>
      </c>
      <c r="B70" s="31">
        <v>604</v>
      </c>
      <c r="C70" s="31">
        <v>10</v>
      </c>
      <c r="D70" s="30" t="s">
        <v>10</v>
      </c>
      <c r="E70" s="30">
        <v>380</v>
      </c>
      <c r="F70" s="30">
        <v>80</v>
      </c>
      <c r="G70" s="31">
        <f t="shared" si="7"/>
        <v>460</v>
      </c>
      <c r="H70" s="32">
        <f t="shared" si="11"/>
        <v>506.00000000000006</v>
      </c>
      <c r="I70" s="33">
        <v>5300</v>
      </c>
      <c r="J70" s="34">
        <f t="shared" si="12"/>
        <v>2438000</v>
      </c>
      <c r="K70" s="34">
        <f t="shared" si="8"/>
        <v>2316100</v>
      </c>
      <c r="L70" s="34">
        <f t="shared" si="9"/>
        <v>1950400</v>
      </c>
      <c r="M70" s="35">
        <f t="shared" si="10"/>
        <v>5000</v>
      </c>
    </row>
    <row r="71" spans="1:13">
      <c r="A71" s="27">
        <v>70</v>
      </c>
      <c r="B71" s="31">
        <v>605</v>
      </c>
      <c r="C71" s="31">
        <v>10</v>
      </c>
      <c r="D71" s="30" t="s">
        <v>4</v>
      </c>
      <c r="E71" s="30">
        <v>557</v>
      </c>
      <c r="F71" s="30">
        <v>153</v>
      </c>
      <c r="G71" s="31">
        <f t="shared" si="7"/>
        <v>710</v>
      </c>
      <c r="H71" s="32">
        <f t="shared" si="11"/>
        <v>781.00000000000011</v>
      </c>
      <c r="I71" s="33">
        <v>5300</v>
      </c>
      <c r="J71" s="34">
        <f t="shared" si="12"/>
        <v>3763000</v>
      </c>
      <c r="K71" s="34">
        <f t="shared" si="8"/>
        <v>3574850</v>
      </c>
      <c r="L71" s="34">
        <f t="shared" si="9"/>
        <v>3010400</v>
      </c>
      <c r="M71" s="35">
        <f t="shared" si="10"/>
        <v>8000</v>
      </c>
    </row>
    <row r="72" spans="1:13">
      <c r="A72" s="27">
        <v>71</v>
      </c>
      <c r="B72" s="31">
        <v>606</v>
      </c>
      <c r="C72" s="31">
        <v>11</v>
      </c>
      <c r="D72" s="30" t="s">
        <v>10</v>
      </c>
      <c r="E72" s="30">
        <v>372</v>
      </c>
      <c r="F72" s="30">
        <v>115</v>
      </c>
      <c r="G72" s="31">
        <f t="shared" si="7"/>
        <v>487</v>
      </c>
      <c r="H72" s="32">
        <f t="shared" si="11"/>
        <v>535.70000000000005</v>
      </c>
      <c r="I72" s="33">
        <v>5300</v>
      </c>
      <c r="J72" s="34">
        <f>I72*G72</f>
        <v>2581100</v>
      </c>
      <c r="K72" s="34">
        <f t="shared" si="8"/>
        <v>2452045</v>
      </c>
      <c r="L72" s="34">
        <f t="shared" si="9"/>
        <v>2064880</v>
      </c>
      <c r="M72" s="35">
        <f t="shared" si="10"/>
        <v>5500</v>
      </c>
    </row>
    <row r="73" spans="1:13">
      <c r="A73" s="27">
        <v>72</v>
      </c>
      <c r="B73" s="31">
        <v>607</v>
      </c>
      <c r="C73" s="31">
        <v>11</v>
      </c>
      <c r="D73" s="30" t="s">
        <v>10</v>
      </c>
      <c r="E73" s="31">
        <v>311</v>
      </c>
      <c r="F73" s="31">
        <v>165</v>
      </c>
      <c r="G73" s="31">
        <f t="shared" si="7"/>
        <v>476</v>
      </c>
      <c r="H73" s="32">
        <f t="shared" si="11"/>
        <v>523.6</v>
      </c>
      <c r="I73" s="33">
        <v>5300</v>
      </c>
      <c r="J73" s="34">
        <f t="shared" ref="J73:J84" si="13">I73*G73</f>
        <v>2522800</v>
      </c>
      <c r="K73" s="34">
        <f t="shared" si="8"/>
        <v>2396660</v>
      </c>
      <c r="L73" s="34">
        <f t="shared" si="9"/>
        <v>2018240</v>
      </c>
      <c r="M73" s="35">
        <f t="shared" si="10"/>
        <v>5500</v>
      </c>
    </row>
    <row r="74" spans="1:13">
      <c r="A74" s="27">
        <v>73</v>
      </c>
      <c r="B74" s="31">
        <v>608</v>
      </c>
      <c r="C74" s="31">
        <v>11</v>
      </c>
      <c r="D74" s="30" t="s">
        <v>10</v>
      </c>
      <c r="E74" s="30">
        <v>316</v>
      </c>
      <c r="F74" s="30">
        <v>165</v>
      </c>
      <c r="G74" s="31">
        <f t="shared" si="7"/>
        <v>481</v>
      </c>
      <c r="H74" s="32">
        <f t="shared" si="11"/>
        <v>529.1</v>
      </c>
      <c r="I74" s="33">
        <v>5300</v>
      </c>
      <c r="J74" s="34">
        <f t="shared" si="13"/>
        <v>2549300</v>
      </c>
      <c r="K74" s="34">
        <f t="shared" si="8"/>
        <v>2421835</v>
      </c>
      <c r="L74" s="34">
        <f t="shared" si="9"/>
        <v>2039440</v>
      </c>
      <c r="M74" s="35">
        <f t="shared" si="10"/>
        <v>5500</v>
      </c>
    </row>
    <row r="75" spans="1:13">
      <c r="A75" s="27">
        <v>74</v>
      </c>
      <c r="B75" s="31">
        <v>609</v>
      </c>
      <c r="C75" s="31">
        <v>11</v>
      </c>
      <c r="D75" s="30" t="s">
        <v>10</v>
      </c>
      <c r="E75" s="30">
        <v>318</v>
      </c>
      <c r="F75" s="30">
        <v>169</v>
      </c>
      <c r="G75" s="31">
        <f t="shared" si="7"/>
        <v>487</v>
      </c>
      <c r="H75" s="32">
        <f t="shared" si="11"/>
        <v>535.70000000000005</v>
      </c>
      <c r="I75" s="33">
        <v>5300</v>
      </c>
      <c r="J75" s="34">
        <f t="shared" si="13"/>
        <v>2581100</v>
      </c>
      <c r="K75" s="34">
        <f t="shared" si="8"/>
        <v>2452045</v>
      </c>
      <c r="L75" s="34">
        <f t="shared" si="9"/>
        <v>2064880</v>
      </c>
      <c r="M75" s="35">
        <f t="shared" si="10"/>
        <v>5500</v>
      </c>
    </row>
    <row r="76" spans="1:13">
      <c r="A76" s="27">
        <v>75</v>
      </c>
      <c r="B76" s="31">
        <v>610</v>
      </c>
      <c r="C76" s="31">
        <v>11</v>
      </c>
      <c r="D76" s="30" t="s">
        <v>10</v>
      </c>
      <c r="E76" s="30">
        <v>277</v>
      </c>
      <c r="F76" s="30">
        <v>170</v>
      </c>
      <c r="G76" s="31">
        <f t="shared" si="7"/>
        <v>447</v>
      </c>
      <c r="H76" s="32">
        <f t="shared" si="11"/>
        <v>491.70000000000005</v>
      </c>
      <c r="I76" s="33">
        <v>5300</v>
      </c>
      <c r="J76" s="34">
        <f t="shared" si="13"/>
        <v>2369100</v>
      </c>
      <c r="K76" s="34">
        <f t="shared" si="8"/>
        <v>2250645</v>
      </c>
      <c r="L76" s="34">
        <f t="shared" si="9"/>
        <v>1895280</v>
      </c>
      <c r="M76" s="35">
        <f t="shared" si="10"/>
        <v>5000</v>
      </c>
    </row>
    <row r="77" spans="1:13">
      <c r="A77" s="27">
        <v>76</v>
      </c>
      <c r="B77" s="31">
        <v>611</v>
      </c>
      <c r="C77" s="31">
        <v>11</v>
      </c>
      <c r="D77" s="30" t="s">
        <v>10</v>
      </c>
      <c r="E77" s="30">
        <v>321</v>
      </c>
      <c r="F77" s="30">
        <v>123</v>
      </c>
      <c r="G77" s="31">
        <f t="shared" si="7"/>
        <v>444</v>
      </c>
      <c r="H77" s="32">
        <f t="shared" si="11"/>
        <v>488.40000000000003</v>
      </c>
      <c r="I77" s="33">
        <v>5300</v>
      </c>
      <c r="J77" s="34">
        <f t="shared" si="13"/>
        <v>2353200</v>
      </c>
      <c r="K77" s="34">
        <f t="shared" si="8"/>
        <v>2235540</v>
      </c>
      <c r="L77" s="34">
        <f t="shared" si="9"/>
        <v>1882560</v>
      </c>
      <c r="M77" s="35">
        <f t="shared" si="10"/>
        <v>5000</v>
      </c>
    </row>
    <row r="78" spans="1:13">
      <c r="A78" s="27">
        <v>77</v>
      </c>
      <c r="B78" s="31">
        <v>612</v>
      </c>
      <c r="C78" s="31">
        <v>11</v>
      </c>
      <c r="D78" s="30" t="s">
        <v>10</v>
      </c>
      <c r="E78" s="31">
        <v>316</v>
      </c>
      <c r="F78" s="31">
        <v>175</v>
      </c>
      <c r="G78" s="31">
        <f t="shared" si="7"/>
        <v>491</v>
      </c>
      <c r="H78" s="32">
        <f>G78*1.1</f>
        <v>540.1</v>
      </c>
      <c r="I78" s="33">
        <v>5300</v>
      </c>
      <c r="J78" s="34">
        <f t="shared" si="13"/>
        <v>2602300</v>
      </c>
      <c r="K78" s="34">
        <f t="shared" si="8"/>
        <v>2472185</v>
      </c>
      <c r="L78" s="34">
        <f t="shared" si="9"/>
        <v>2081840</v>
      </c>
      <c r="M78" s="35">
        <f t="shared" si="10"/>
        <v>5500</v>
      </c>
    </row>
    <row r="79" spans="1:13">
      <c r="A79" s="27">
        <v>78</v>
      </c>
      <c r="B79" s="31">
        <v>613</v>
      </c>
      <c r="C79" s="31">
        <v>12</v>
      </c>
      <c r="D79" s="30" t="s">
        <v>10</v>
      </c>
      <c r="E79" s="30">
        <v>397</v>
      </c>
      <c r="F79" s="30">
        <v>108</v>
      </c>
      <c r="G79" s="31">
        <f t="shared" si="7"/>
        <v>505</v>
      </c>
      <c r="H79" s="32">
        <f t="shared" ref="H79:H92" si="14">G79*1.1</f>
        <v>555.5</v>
      </c>
      <c r="I79" s="33">
        <v>5300</v>
      </c>
      <c r="J79" s="34">
        <f t="shared" si="13"/>
        <v>2676500</v>
      </c>
      <c r="K79" s="34">
        <f t="shared" si="8"/>
        <v>2542675</v>
      </c>
      <c r="L79" s="34">
        <f t="shared" si="9"/>
        <v>2141200</v>
      </c>
      <c r="M79" s="35">
        <f t="shared" si="10"/>
        <v>5500</v>
      </c>
    </row>
    <row r="80" spans="1:13">
      <c r="A80" s="27">
        <v>79</v>
      </c>
      <c r="B80" s="31">
        <v>701</v>
      </c>
      <c r="C80" s="31">
        <v>12</v>
      </c>
      <c r="D80" s="30" t="s">
        <v>10</v>
      </c>
      <c r="E80" s="30">
        <v>360</v>
      </c>
      <c r="F80" s="30">
        <v>87</v>
      </c>
      <c r="G80" s="31">
        <f t="shared" si="7"/>
        <v>447</v>
      </c>
      <c r="H80" s="32">
        <f t="shared" si="14"/>
        <v>491.70000000000005</v>
      </c>
      <c r="I80" s="33">
        <v>5300</v>
      </c>
      <c r="J80" s="34">
        <f t="shared" si="13"/>
        <v>2369100</v>
      </c>
      <c r="K80" s="34">
        <f t="shared" si="8"/>
        <v>2250645</v>
      </c>
      <c r="L80" s="34">
        <f t="shared" si="9"/>
        <v>1895280</v>
      </c>
      <c r="M80" s="35">
        <f t="shared" si="10"/>
        <v>5000</v>
      </c>
    </row>
    <row r="81" spans="1:13">
      <c r="A81" s="27">
        <v>80</v>
      </c>
      <c r="B81" s="31">
        <v>702</v>
      </c>
      <c r="C81" s="31">
        <v>12</v>
      </c>
      <c r="D81" s="30" t="s">
        <v>4</v>
      </c>
      <c r="E81" s="31">
        <v>536</v>
      </c>
      <c r="F81" s="38">
        <v>126</v>
      </c>
      <c r="G81" s="31">
        <f t="shared" si="7"/>
        <v>662</v>
      </c>
      <c r="H81" s="32">
        <f t="shared" si="14"/>
        <v>728.2</v>
      </c>
      <c r="I81" s="33">
        <v>5300</v>
      </c>
      <c r="J81" s="34">
        <f t="shared" si="13"/>
        <v>3508600</v>
      </c>
      <c r="K81" s="34">
        <f t="shared" si="8"/>
        <v>3333170</v>
      </c>
      <c r="L81" s="34">
        <f t="shared" si="9"/>
        <v>2806880</v>
      </c>
      <c r="M81" s="35">
        <f t="shared" si="10"/>
        <v>7500</v>
      </c>
    </row>
    <row r="82" spans="1:13">
      <c r="A82" s="27">
        <v>81</v>
      </c>
      <c r="B82" s="31">
        <v>703</v>
      </c>
      <c r="C82" s="31">
        <v>12</v>
      </c>
      <c r="D82" s="30" t="s">
        <v>10</v>
      </c>
      <c r="E82" s="30">
        <v>378</v>
      </c>
      <c r="F82" s="30">
        <v>80</v>
      </c>
      <c r="G82" s="31">
        <f t="shared" si="7"/>
        <v>458</v>
      </c>
      <c r="H82" s="32">
        <f t="shared" si="14"/>
        <v>503.80000000000007</v>
      </c>
      <c r="I82" s="33">
        <v>5300</v>
      </c>
      <c r="J82" s="34">
        <f t="shared" si="13"/>
        <v>2427400</v>
      </c>
      <c r="K82" s="34">
        <f t="shared" si="8"/>
        <v>2306030</v>
      </c>
      <c r="L82" s="34">
        <f t="shared" si="9"/>
        <v>1941920</v>
      </c>
      <c r="M82" s="35">
        <f t="shared" si="10"/>
        <v>5000</v>
      </c>
    </row>
    <row r="83" spans="1:13">
      <c r="A83" s="27">
        <v>82</v>
      </c>
      <c r="B83" s="31">
        <v>704</v>
      </c>
      <c r="C83" s="31">
        <v>12</v>
      </c>
      <c r="D83" s="30" t="s">
        <v>10</v>
      </c>
      <c r="E83" s="30">
        <v>380</v>
      </c>
      <c r="F83" s="30">
        <v>80</v>
      </c>
      <c r="G83" s="31">
        <f t="shared" si="7"/>
        <v>460</v>
      </c>
      <c r="H83" s="32">
        <f t="shared" si="14"/>
        <v>506.00000000000006</v>
      </c>
      <c r="I83" s="33">
        <v>5300</v>
      </c>
      <c r="J83" s="34">
        <f t="shared" si="13"/>
        <v>2438000</v>
      </c>
      <c r="K83" s="34">
        <f t="shared" si="8"/>
        <v>2316100</v>
      </c>
      <c r="L83" s="34">
        <f t="shared" si="9"/>
        <v>1950400</v>
      </c>
      <c r="M83" s="35">
        <f t="shared" si="10"/>
        <v>5000</v>
      </c>
    </row>
    <row r="84" spans="1:13">
      <c r="A84" s="27">
        <v>83</v>
      </c>
      <c r="B84" s="31">
        <v>705</v>
      </c>
      <c r="C84" s="31">
        <v>12</v>
      </c>
      <c r="D84" s="30" t="s">
        <v>4</v>
      </c>
      <c r="E84" s="30">
        <v>557</v>
      </c>
      <c r="F84" s="30">
        <v>153</v>
      </c>
      <c r="G84" s="31">
        <f t="shared" si="7"/>
        <v>710</v>
      </c>
      <c r="H84" s="32">
        <f t="shared" si="14"/>
        <v>781.00000000000011</v>
      </c>
      <c r="I84" s="33">
        <v>5300</v>
      </c>
      <c r="J84" s="34">
        <f t="shared" si="13"/>
        <v>3763000</v>
      </c>
      <c r="K84" s="34">
        <f t="shared" si="8"/>
        <v>3574850</v>
      </c>
      <c r="L84" s="34">
        <f t="shared" si="9"/>
        <v>3010400</v>
      </c>
      <c r="M84" s="35">
        <f t="shared" si="10"/>
        <v>8000</v>
      </c>
    </row>
    <row r="85" spans="1:13">
      <c r="A85" s="27">
        <v>84</v>
      </c>
      <c r="B85" s="31">
        <v>706</v>
      </c>
      <c r="C85" s="31">
        <v>12</v>
      </c>
      <c r="D85" s="30" t="s">
        <v>10</v>
      </c>
      <c r="E85" s="30">
        <v>372</v>
      </c>
      <c r="F85" s="30">
        <v>115</v>
      </c>
      <c r="G85" s="31">
        <f t="shared" si="7"/>
        <v>487</v>
      </c>
      <c r="H85" s="32">
        <f t="shared" si="14"/>
        <v>535.70000000000005</v>
      </c>
      <c r="I85" s="33">
        <v>5300</v>
      </c>
      <c r="J85" s="34">
        <f>I85*G85</f>
        <v>2581100</v>
      </c>
      <c r="K85" s="34">
        <f t="shared" si="8"/>
        <v>2452045</v>
      </c>
      <c r="L85" s="34">
        <f t="shared" si="9"/>
        <v>2064880</v>
      </c>
      <c r="M85" s="35">
        <f t="shared" si="10"/>
        <v>5500</v>
      </c>
    </row>
    <row r="86" spans="1:13">
      <c r="A86" s="27">
        <v>85</v>
      </c>
      <c r="B86" s="31">
        <v>706</v>
      </c>
      <c r="C86" s="31">
        <v>13</v>
      </c>
      <c r="D86" s="30" t="s">
        <v>10</v>
      </c>
      <c r="E86" s="31">
        <v>311</v>
      </c>
      <c r="F86" s="31">
        <v>165</v>
      </c>
      <c r="G86" s="31">
        <f t="shared" si="7"/>
        <v>476</v>
      </c>
      <c r="H86" s="32">
        <f t="shared" si="14"/>
        <v>523.6</v>
      </c>
      <c r="I86" s="33">
        <v>5300</v>
      </c>
      <c r="J86" s="34">
        <f t="shared" ref="J86:J92" si="15">I86*G86</f>
        <v>2522800</v>
      </c>
      <c r="K86" s="34">
        <f t="shared" si="8"/>
        <v>2396660</v>
      </c>
      <c r="L86" s="34">
        <f t="shared" si="9"/>
        <v>2018240</v>
      </c>
      <c r="M86" s="35">
        <f t="shared" si="10"/>
        <v>5500</v>
      </c>
    </row>
    <row r="87" spans="1:13">
      <c r="A87" s="27">
        <v>86</v>
      </c>
      <c r="B87" s="31">
        <v>708</v>
      </c>
      <c r="C87" s="31">
        <v>13</v>
      </c>
      <c r="D87" s="30" t="s">
        <v>10</v>
      </c>
      <c r="E87" s="30">
        <v>316</v>
      </c>
      <c r="F87" s="30">
        <v>165</v>
      </c>
      <c r="G87" s="31">
        <f t="shared" si="7"/>
        <v>481</v>
      </c>
      <c r="H87" s="32">
        <f t="shared" si="14"/>
        <v>529.1</v>
      </c>
      <c r="I87" s="33">
        <v>5300</v>
      </c>
      <c r="J87" s="34">
        <f t="shared" si="15"/>
        <v>2549300</v>
      </c>
      <c r="K87" s="34">
        <f t="shared" si="8"/>
        <v>2421835</v>
      </c>
      <c r="L87" s="34">
        <f t="shared" si="9"/>
        <v>2039440</v>
      </c>
      <c r="M87" s="35">
        <f t="shared" si="10"/>
        <v>5500</v>
      </c>
    </row>
    <row r="88" spans="1:13">
      <c r="A88" s="27">
        <v>87</v>
      </c>
      <c r="B88" s="31">
        <v>709</v>
      </c>
      <c r="C88" s="31">
        <v>13</v>
      </c>
      <c r="D88" s="30" t="s">
        <v>10</v>
      </c>
      <c r="E88" s="30">
        <v>318</v>
      </c>
      <c r="F88" s="30">
        <v>169</v>
      </c>
      <c r="G88" s="31">
        <f t="shared" si="7"/>
        <v>487</v>
      </c>
      <c r="H88" s="32">
        <f t="shared" si="14"/>
        <v>535.70000000000005</v>
      </c>
      <c r="I88" s="33">
        <v>5300</v>
      </c>
      <c r="J88" s="34">
        <f t="shared" si="15"/>
        <v>2581100</v>
      </c>
      <c r="K88" s="34">
        <f t="shared" si="8"/>
        <v>2452045</v>
      </c>
      <c r="L88" s="34">
        <f t="shared" si="9"/>
        <v>2064880</v>
      </c>
      <c r="M88" s="35">
        <f t="shared" si="10"/>
        <v>5500</v>
      </c>
    </row>
    <row r="89" spans="1:13">
      <c r="A89" s="27">
        <v>88</v>
      </c>
      <c r="B89" s="31">
        <v>710</v>
      </c>
      <c r="C89" s="31">
        <v>13</v>
      </c>
      <c r="D89" s="30" t="s">
        <v>10</v>
      </c>
      <c r="E89" s="30">
        <v>277</v>
      </c>
      <c r="F89" s="30">
        <v>170</v>
      </c>
      <c r="G89" s="31">
        <f t="shared" si="7"/>
        <v>447</v>
      </c>
      <c r="H89" s="32">
        <f t="shared" si="14"/>
        <v>491.70000000000005</v>
      </c>
      <c r="I89" s="33">
        <v>5300</v>
      </c>
      <c r="J89" s="34">
        <f t="shared" si="15"/>
        <v>2369100</v>
      </c>
      <c r="K89" s="34">
        <f t="shared" si="8"/>
        <v>2250645</v>
      </c>
      <c r="L89" s="34">
        <f t="shared" si="9"/>
        <v>1895280</v>
      </c>
      <c r="M89" s="35">
        <f t="shared" si="10"/>
        <v>5000</v>
      </c>
    </row>
    <row r="90" spans="1:13">
      <c r="A90" s="27">
        <v>89</v>
      </c>
      <c r="B90" s="31">
        <v>711</v>
      </c>
      <c r="C90" s="31">
        <v>13</v>
      </c>
      <c r="D90" s="30" t="s">
        <v>10</v>
      </c>
      <c r="E90" s="30">
        <v>321</v>
      </c>
      <c r="F90" s="30">
        <v>123</v>
      </c>
      <c r="G90" s="31">
        <f t="shared" si="7"/>
        <v>444</v>
      </c>
      <c r="H90" s="32">
        <f t="shared" si="14"/>
        <v>488.40000000000003</v>
      </c>
      <c r="I90" s="33">
        <v>5300</v>
      </c>
      <c r="J90" s="34">
        <f t="shared" si="15"/>
        <v>2353200</v>
      </c>
      <c r="K90" s="34">
        <f t="shared" si="8"/>
        <v>2235540</v>
      </c>
      <c r="L90" s="34">
        <f t="shared" si="9"/>
        <v>1882560</v>
      </c>
      <c r="M90" s="35">
        <f t="shared" si="10"/>
        <v>5000</v>
      </c>
    </row>
    <row r="91" spans="1:13">
      <c r="A91" s="27">
        <v>90</v>
      </c>
      <c r="B91" s="31">
        <v>712</v>
      </c>
      <c r="C91" s="31">
        <v>13</v>
      </c>
      <c r="D91" s="30" t="s">
        <v>10</v>
      </c>
      <c r="E91" s="31">
        <v>316</v>
      </c>
      <c r="F91" s="31">
        <v>175</v>
      </c>
      <c r="G91" s="31">
        <f t="shared" si="7"/>
        <v>491</v>
      </c>
      <c r="H91" s="32">
        <f t="shared" si="14"/>
        <v>540.1</v>
      </c>
      <c r="I91" s="33">
        <v>5300</v>
      </c>
      <c r="J91" s="34">
        <f t="shared" si="15"/>
        <v>2602300</v>
      </c>
      <c r="K91" s="34">
        <f t="shared" si="8"/>
        <v>2472185</v>
      </c>
      <c r="L91" s="34">
        <f t="shared" si="9"/>
        <v>2081840</v>
      </c>
      <c r="M91" s="35">
        <f t="shared" si="10"/>
        <v>5500</v>
      </c>
    </row>
    <row r="92" spans="1:13">
      <c r="A92" s="27">
        <v>91</v>
      </c>
      <c r="B92" s="31">
        <v>713</v>
      </c>
      <c r="C92" s="31">
        <v>13</v>
      </c>
      <c r="D92" s="30" t="s">
        <v>10</v>
      </c>
      <c r="E92" s="30">
        <v>397</v>
      </c>
      <c r="F92" s="30">
        <v>108</v>
      </c>
      <c r="G92" s="31">
        <f t="shared" si="7"/>
        <v>505</v>
      </c>
      <c r="H92" s="32">
        <f t="shared" si="14"/>
        <v>555.5</v>
      </c>
      <c r="I92" s="33">
        <v>5300</v>
      </c>
      <c r="J92" s="34">
        <f t="shared" si="15"/>
        <v>2676500</v>
      </c>
      <c r="K92" s="34">
        <f t="shared" si="8"/>
        <v>2542675</v>
      </c>
      <c r="L92" s="34">
        <f t="shared" si="9"/>
        <v>2141200</v>
      </c>
      <c r="M92" s="35">
        <f t="shared" si="10"/>
        <v>5500</v>
      </c>
    </row>
    <row r="93" spans="1:13">
      <c r="A93" s="40" t="s">
        <v>2</v>
      </c>
      <c r="B93" s="40"/>
      <c r="C93" s="40"/>
      <c r="D93" s="40"/>
      <c r="E93" s="41">
        <f>SUM(E2:E92)</f>
        <v>33873</v>
      </c>
      <c r="F93" s="41">
        <f>SUM(F2:F92)</f>
        <v>12012</v>
      </c>
      <c r="G93" s="41">
        <f>SUM(G2:G92)</f>
        <v>45885</v>
      </c>
      <c r="H93" s="41">
        <f>SUM(H2:H92)</f>
        <v>50473.499999999971</v>
      </c>
      <c r="I93" s="42"/>
      <c r="J93" s="43">
        <f>SUM(J2:J92)</f>
        <v>243190500</v>
      </c>
      <c r="K93" s="43">
        <f>SUM(K2:K92)</f>
        <v>231030975</v>
      </c>
      <c r="L93" s="43">
        <f>SUM(L2:L92)</f>
        <v>194552400</v>
      </c>
      <c r="M93" s="44"/>
    </row>
    <row r="94" spans="1:13">
      <c r="H94" s="46">
        <f>H93*2300</f>
        <v>116089049.99999994</v>
      </c>
    </row>
    <row r="95" spans="1:13">
      <c r="H95" s="49">
        <f>H94*0.6</f>
        <v>69653429.999999955</v>
      </c>
    </row>
    <row r="98" spans="3:8">
      <c r="C98" s="38">
        <v>36.86</v>
      </c>
      <c r="D98" s="49">
        <f>C98*10.764</f>
        <v>396.76103999999998</v>
      </c>
      <c r="E98" s="47">
        <v>10.039999999999999</v>
      </c>
      <c r="F98" s="50">
        <f>E98*10.764</f>
        <v>108.07055999999999</v>
      </c>
      <c r="G98" s="51">
        <f t="shared" ref="G98:G110" si="16">D98+F98</f>
        <v>504.83159999999998</v>
      </c>
      <c r="H98" s="48"/>
    </row>
    <row r="99" spans="3:8">
      <c r="C99" s="46">
        <v>33.46</v>
      </c>
      <c r="D99" s="49">
        <f t="shared" ref="D99:D110" si="17">C99*10.764</f>
        <v>360.16343999999998</v>
      </c>
      <c r="E99" s="26">
        <v>8.09</v>
      </c>
      <c r="F99" s="50">
        <f t="shared" ref="F99:F110" si="18">E99*10.764</f>
        <v>87.080759999999998</v>
      </c>
      <c r="G99" s="51">
        <f t="shared" si="16"/>
        <v>447.24419999999998</v>
      </c>
      <c r="H99" s="52"/>
    </row>
    <row r="100" spans="3:8">
      <c r="C100" s="46">
        <v>49.84</v>
      </c>
      <c r="D100" s="49">
        <f t="shared" si="17"/>
        <v>536.47775999999999</v>
      </c>
      <c r="E100" s="26">
        <v>11.66</v>
      </c>
      <c r="F100" s="50">
        <f t="shared" si="18"/>
        <v>125.50824</v>
      </c>
      <c r="G100" s="51">
        <f t="shared" si="16"/>
        <v>661.98599999999999</v>
      </c>
      <c r="H100" s="52"/>
    </row>
    <row r="101" spans="3:8">
      <c r="C101" s="46">
        <v>35.159999999999997</v>
      </c>
      <c r="D101" s="49">
        <f t="shared" si="17"/>
        <v>378.46223999999995</v>
      </c>
      <c r="E101" s="26">
        <v>7.47</v>
      </c>
      <c r="F101" s="50">
        <f t="shared" si="18"/>
        <v>80.407079999999993</v>
      </c>
      <c r="G101" s="51">
        <f t="shared" si="16"/>
        <v>458.86931999999996</v>
      </c>
      <c r="H101" s="52"/>
    </row>
    <row r="102" spans="3:8">
      <c r="C102" s="38">
        <v>35.32</v>
      </c>
      <c r="D102" s="49">
        <f t="shared" si="17"/>
        <v>380.18448000000001</v>
      </c>
      <c r="E102" s="47">
        <v>7.42</v>
      </c>
      <c r="F102" s="50">
        <f t="shared" si="18"/>
        <v>79.86887999999999</v>
      </c>
      <c r="G102" s="51">
        <f t="shared" si="16"/>
        <v>460.05336</v>
      </c>
      <c r="H102" s="52"/>
    </row>
    <row r="103" spans="3:8">
      <c r="C103" s="46">
        <v>51.73</v>
      </c>
      <c r="D103" s="49">
        <f t="shared" si="17"/>
        <v>556.82171999999991</v>
      </c>
      <c r="E103" s="26">
        <v>14.24</v>
      </c>
      <c r="F103" s="50">
        <f t="shared" si="18"/>
        <v>153.27936</v>
      </c>
      <c r="G103" s="51">
        <f t="shared" si="16"/>
        <v>710.10107999999991</v>
      </c>
      <c r="H103" s="53"/>
    </row>
    <row r="104" spans="3:8">
      <c r="C104" s="46">
        <v>34.549999999999997</v>
      </c>
      <c r="D104" s="49">
        <f t="shared" si="17"/>
        <v>371.89619999999996</v>
      </c>
      <c r="E104" s="26">
        <v>10.67</v>
      </c>
      <c r="F104" s="50">
        <f t="shared" si="18"/>
        <v>114.85187999999999</v>
      </c>
      <c r="G104" s="51">
        <f t="shared" si="16"/>
        <v>486.74807999999996</v>
      </c>
      <c r="H104" s="53"/>
    </row>
    <row r="105" spans="3:8">
      <c r="C105" s="46">
        <v>28.88</v>
      </c>
      <c r="D105" s="49">
        <f t="shared" si="17"/>
        <v>310.86431999999996</v>
      </c>
      <c r="E105" s="26">
        <v>15.3</v>
      </c>
      <c r="F105" s="50">
        <f t="shared" si="18"/>
        <v>164.6892</v>
      </c>
      <c r="G105" s="51">
        <f t="shared" si="16"/>
        <v>475.55351999999993</v>
      </c>
    </row>
    <row r="106" spans="3:8">
      <c r="C106" s="38">
        <v>29.4</v>
      </c>
      <c r="D106" s="49">
        <f t="shared" si="17"/>
        <v>316.46159999999998</v>
      </c>
      <c r="E106" s="47">
        <v>15.3</v>
      </c>
      <c r="F106" s="50">
        <f t="shared" si="18"/>
        <v>164.6892</v>
      </c>
      <c r="G106" s="51">
        <f t="shared" si="16"/>
        <v>481.1508</v>
      </c>
    </row>
    <row r="107" spans="3:8">
      <c r="C107" s="46">
        <v>29.57</v>
      </c>
      <c r="D107" s="49">
        <f t="shared" si="17"/>
        <v>318.29147999999998</v>
      </c>
      <c r="E107" s="26">
        <v>15.71</v>
      </c>
      <c r="F107" s="50">
        <f t="shared" si="18"/>
        <v>169.10244</v>
      </c>
      <c r="G107" s="51">
        <f t="shared" si="16"/>
        <v>487.39391999999998</v>
      </c>
    </row>
    <row r="108" spans="3:8">
      <c r="C108" s="46">
        <v>25.73</v>
      </c>
      <c r="D108" s="49">
        <f t="shared" si="17"/>
        <v>276.95771999999999</v>
      </c>
      <c r="E108" s="26">
        <v>15.78</v>
      </c>
      <c r="F108" s="50">
        <f t="shared" si="18"/>
        <v>169.85591999999997</v>
      </c>
      <c r="G108" s="51">
        <f t="shared" si="16"/>
        <v>446.81363999999996</v>
      </c>
    </row>
    <row r="109" spans="3:8">
      <c r="C109" s="46">
        <v>29.36</v>
      </c>
      <c r="D109" s="49">
        <f t="shared" si="17"/>
        <v>316.03103999999996</v>
      </c>
      <c r="E109" s="26">
        <v>16.260000000000002</v>
      </c>
      <c r="F109" s="50">
        <f t="shared" si="18"/>
        <v>175.02264</v>
      </c>
      <c r="G109" s="51">
        <f t="shared" si="16"/>
        <v>491.05367999999999</v>
      </c>
    </row>
    <row r="110" spans="3:8">
      <c r="C110" s="46">
        <v>29.86</v>
      </c>
      <c r="D110" s="49">
        <f t="shared" si="17"/>
        <v>321.41303999999997</v>
      </c>
      <c r="E110" s="54">
        <v>11.41</v>
      </c>
      <c r="F110" s="50">
        <f t="shared" si="18"/>
        <v>122.81724</v>
      </c>
      <c r="G110" s="55">
        <f t="shared" si="16"/>
        <v>444.23027999999999</v>
      </c>
    </row>
  </sheetData>
  <mergeCells count="1">
    <mergeCell ref="A93:D9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0" sqref="N10"/>
    </sheetView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1" sqref="M11"/>
    </sheetView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0" sqref="O10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3" sqref="F23"/>
    </sheetView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N10" sqref="N10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3" sqref="M13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4" sqref="M14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0" sqref="I10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AA95"/>
  <sheetViews>
    <sheetView topLeftCell="G1" zoomScale="70" zoomScaleNormal="70" workbookViewId="0">
      <selection activeCell="Y17" sqref="Y17"/>
    </sheetView>
  </sheetViews>
  <sheetFormatPr defaultRowHeight="15"/>
  <sheetData>
    <row r="1" spans="21:27" ht="19.5" customHeight="1"/>
    <row r="2" spans="21:27" ht="17.25" customHeight="1"/>
    <row r="15" spans="21:27" ht="13.5" customHeight="1" thickBot="1"/>
    <row r="16" spans="21:27" ht="15.75" thickBot="1">
      <c r="U16" s="8"/>
      <c r="V16" s="8"/>
      <c r="W16" s="8"/>
      <c r="X16" s="2"/>
      <c r="Y16" s="8"/>
      <c r="Z16" s="16"/>
      <c r="AA16" s="2"/>
    </row>
    <row r="17" spans="21:27" ht="15.75" thickBot="1">
      <c r="U17" s="10"/>
      <c r="V17" s="10"/>
      <c r="W17" s="10"/>
      <c r="X17" s="2"/>
      <c r="Y17" s="10"/>
      <c r="Z17" s="16"/>
      <c r="AA17" s="2"/>
    </row>
    <row r="18" spans="21:27" s="1" customFormat="1"/>
    <row r="19" spans="21:27" s="1" customFormat="1"/>
    <row r="20" spans="21:27" s="1" customFormat="1"/>
    <row r="21" spans="21:27" s="1" customFormat="1"/>
    <row r="22" spans="21:27" s="1" customFormat="1"/>
    <row r="23" spans="21:27" s="1" customFormat="1"/>
    <row r="24" spans="21:27" s="1" customFormat="1"/>
    <row r="25" spans="21:27" s="1" customFormat="1"/>
    <row r="26" spans="21:27" s="1" customFormat="1"/>
    <row r="27" spans="21:27" s="1" customFormat="1"/>
    <row r="28" spans="21:27" s="1" customFormat="1"/>
    <row r="29" spans="21:27" s="1" customFormat="1"/>
    <row r="30" spans="21:27" s="1" customFormat="1"/>
    <row r="31" spans="21:27" s="1" customFormat="1"/>
    <row r="32" spans="21:27" s="1" customFormat="1" ht="15.75" thickBot="1"/>
    <row r="33" spans="16:19" s="1" customFormat="1">
      <c r="P33" s="6"/>
      <c r="Q33" s="6"/>
      <c r="R33" s="6"/>
      <c r="S33" s="7"/>
    </row>
    <row r="34" spans="16:19" s="1" customFormat="1" ht="15.75" thickBot="1">
      <c r="P34" s="4"/>
      <c r="Q34" s="4"/>
      <c r="R34" s="4"/>
      <c r="S34" s="5"/>
    </row>
    <row r="35" spans="16:19" s="1" customFormat="1" ht="15.75" thickBot="1">
      <c r="P35" s="4"/>
      <c r="Q35" s="4"/>
      <c r="R35" s="4"/>
      <c r="S35" s="5"/>
    </row>
    <row r="36" spans="16:19" s="1" customFormat="1"/>
    <row r="37" spans="16:19" s="1" customFormat="1"/>
    <row r="38" spans="16:19" s="1" customFormat="1"/>
    <row r="95" ht="21.75" customHeight="1"/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7"/>
  <sheetViews>
    <sheetView zoomScaleNormal="100" workbookViewId="0">
      <selection activeCell="G29" sqref="G29"/>
    </sheetView>
  </sheetViews>
  <sheetFormatPr defaultRowHeight="15"/>
  <cols>
    <col min="5" max="7" width="9.140625" style="1"/>
    <col min="8" max="8" width="21.85546875" style="1" customWidth="1"/>
    <col min="9" max="9" width="9.140625" style="1"/>
    <col min="10" max="10" width="14.28515625" bestFit="1" customWidth="1"/>
    <col min="14" max="15" width="14.28515625" bestFit="1" customWidth="1"/>
  </cols>
  <sheetData>
    <row r="3" spans="2:16">
      <c r="C3" s="1"/>
      <c r="J3" s="1"/>
      <c r="K3" s="1"/>
      <c r="L3" s="1"/>
    </row>
    <row r="4" spans="2:16">
      <c r="B4" s="11"/>
      <c r="C4" s="11"/>
      <c r="D4" s="11"/>
      <c r="E4" s="11"/>
      <c r="F4" s="11"/>
      <c r="G4" s="11"/>
      <c r="H4" s="11"/>
      <c r="I4" s="11"/>
      <c r="J4" s="9"/>
      <c r="K4" s="15"/>
      <c r="L4" s="11"/>
      <c r="M4" s="13"/>
      <c r="N4" s="14"/>
      <c r="O4" s="14">
        <f>M4+N4+J4</f>
        <v>0</v>
      </c>
      <c r="P4" s="3" t="e">
        <f>O4/G4</f>
        <v>#DIV/0!</v>
      </c>
    </row>
    <row r="5" spans="2:16">
      <c r="B5" s="11"/>
      <c r="C5" s="11"/>
      <c r="D5" s="11"/>
      <c r="E5" s="11"/>
      <c r="F5" s="11"/>
      <c r="G5" s="11"/>
      <c r="H5" s="11"/>
      <c r="I5" s="11"/>
      <c r="J5" s="9"/>
      <c r="K5" s="15"/>
      <c r="L5" s="11"/>
      <c r="M5" s="13"/>
      <c r="N5" s="14"/>
      <c r="O5" s="13"/>
    </row>
    <row r="6" spans="2:16">
      <c r="B6" s="11"/>
      <c r="C6" s="11"/>
      <c r="D6" s="11"/>
      <c r="E6" s="11"/>
      <c r="F6" s="11"/>
      <c r="G6" s="11"/>
      <c r="H6" s="11"/>
      <c r="I6" s="11"/>
      <c r="J6" s="9"/>
      <c r="K6" s="15"/>
      <c r="L6" s="15"/>
      <c r="M6" s="13"/>
      <c r="N6" s="13"/>
      <c r="O6" s="13"/>
    </row>
    <row r="7" spans="2:16">
      <c r="B7" s="11"/>
      <c r="C7" s="11"/>
      <c r="D7" s="11"/>
      <c r="E7" s="11"/>
      <c r="F7" s="11"/>
      <c r="G7" s="11"/>
      <c r="H7" s="11"/>
      <c r="I7" s="11"/>
      <c r="J7" s="9"/>
      <c r="K7" s="15"/>
    </row>
    <row r="8" spans="2:16">
      <c r="B8" s="11"/>
      <c r="C8" s="11"/>
      <c r="D8" s="11"/>
      <c r="E8" s="11"/>
      <c r="F8" s="11"/>
      <c r="G8" s="11"/>
      <c r="H8" s="11"/>
      <c r="I8" s="11"/>
      <c r="J8" s="9"/>
      <c r="K8" s="15"/>
      <c r="L8" s="11"/>
    </row>
    <row r="9" spans="2:16">
      <c r="B9" s="11"/>
      <c r="C9" s="11"/>
      <c r="D9" s="11"/>
      <c r="E9" s="11"/>
      <c r="F9" s="11"/>
      <c r="G9" s="11"/>
      <c r="H9" s="11"/>
      <c r="I9" s="11"/>
      <c r="J9" s="9"/>
      <c r="K9" s="15"/>
      <c r="L9" s="15"/>
    </row>
    <row r="10" spans="2:16">
      <c r="B10" s="11"/>
      <c r="D10" s="13"/>
      <c r="E10" s="13"/>
      <c r="F10" s="13"/>
      <c r="G10" s="13"/>
      <c r="H10" s="13"/>
      <c r="I10" s="11"/>
      <c r="J10" s="9"/>
      <c r="K10" s="14"/>
      <c r="L10" s="15"/>
    </row>
    <row r="11" spans="2:16">
      <c r="B11" s="11"/>
      <c r="D11" s="13"/>
      <c r="E11" s="13"/>
      <c r="F11" s="13"/>
      <c r="G11" s="13"/>
      <c r="H11" s="13"/>
      <c r="I11" s="11"/>
      <c r="J11" s="9"/>
      <c r="K11" s="14"/>
      <c r="L11" s="15"/>
    </row>
    <row r="12" spans="2:16">
      <c r="B12" s="11"/>
      <c r="D12" s="13"/>
      <c r="E12" s="13"/>
      <c r="F12" s="13"/>
      <c r="G12" s="13"/>
      <c r="J12" s="9"/>
      <c r="K12" s="14"/>
      <c r="L12" s="15"/>
    </row>
    <row r="13" spans="2:16">
      <c r="B13" s="11"/>
      <c r="D13" s="13"/>
      <c r="E13" s="13"/>
      <c r="F13" s="13"/>
      <c r="G13" s="13"/>
      <c r="H13" s="13"/>
      <c r="I13" s="11"/>
      <c r="J13" s="9"/>
      <c r="K13" s="14"/>
      <c r="L13" s="15"/>
    </row>
    <row r="14" spans="2:16">
      <c r="B14" s="12"/>
      <c r="C14" s="18"/>
      <c r="D14" s="19"/>
      <c r="E14" s="19"/>
      <c r="F14" s="19"/>
      <c r="G14" s="19"/>
      <c r="H14" s="19"/>
      <c r="I14" s="12"/>
      <c r="J14" s="17"/>
      <c r="K14" s="14"/>
      <c r="L14" s="15"/>
    </row>
    <row r="15" spans="2:16">
      <c r="D15" s="13"/>
      <c r="E15" s="13"/>
      <c r="F15" s="13"/>
      <c r="G15" s="13"/>
      <c r="H15" s="13"/>
      <c r="I15" s="11"/>
      <c r="K15" s="14"/>
      <c r="L15" s="15"/>
    </row>
    <row r="16" spans="2:16">
      <c r="D16" s="13"/>
      <c r="E16" s="13"/>
      <c r="F16" s="13"/>
      <c r="G16" s="13"/>
      <c r="H16" s="13"/>
      <c r="I16" s="11"/>
      <c r="K16" s="14"/>
      <c r="L16" s="15"/>
    </row>
    <row r="17" spans="4:12">
      <c r="D17" s="13"/>
      <c r="E17" s="13"/>
      <c r="F17" s="13"/>
      <c r="G17" s="13"/>
      <c r="H17" s="13"/>
      <c r="I17" s="11"/>
      <c r="K17" s="14"/>
      <c r="L17" s="15"/>
    </row>
    <row r="18" spans="4:12">
      <c r="D18" s="13"/>
      <c r="E18" s="13"/>
      <c r="F18" s="13"/>
      <c r="G18" s="13"/>
      <c r="H18" s="13"/>
      <c r="I18" s="11"/>
      <c r="K18" s="14"/>
      <c r="L18" s="15"/>
    </row>
    <row r="19" spans="4:12">
      <c r="D19" s="2"/>
      <c r="I19" s="11"/>
      <c r="L19" s="15"/>
    </row>
    <row r="20" spans="4:12">
      <c r="I20" s="11"/>
    </row>
    <row r="21" spans="4:12">
      <c r="I21" s="11"/>
    </row>
    <row r="22" spans="4:12">
      <c r="I22" s="11"/>
    </row>
    <row r="23" spans="4:12">
      <c r="I23" s="11"/>
    </row>
    <row r="27" spans="4:12">
      <c r="F27" s="1">
        <v>1773.3</v>
      </c>
      <c r="G27" s="1">
        <v>13200</v>
      </c>
      <c r="H27" s="1">
        <f>F27*G27</f>
        <v>23407560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14" sqref="R14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Ekdant Heights</vt:lpstr>
      <vt:lpstr>Listing</vt:lpstr>
      <vt:lpstr>Sheet4</vt:lpstr>
      <vt:lpstr>Sheet5</vt:lpstr>
      <vt:lpstr>Sheet6</vt:lpstr>
      <vt:lpstr>Area Statement</vt:lpstr>
      <vt:lpstr>RERA</vt:lpstr>
      <vt:lpstr>IGR</vt:lpstr>
      <vt:lpstr>Listing1</vt:lpstr>
      <vt:lpstr>Listing2</vt:lpstr>
      <vt:lpstr>Listing3</vt:lpstr>
      <vt:lpstr>Listing4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Windows User</cp:lastModifiedBy>
  <cp:lastPrinted>2013-08-31T05:30:46Z</cp:lastPrinted>
  <dcterms:created xsi:type="dcterms:W3CDTF">2013-08-30T08:57:19Z</dcterms:created>
  <dcterms:modified xsi:type="dcterms:W3CDTF">2024-12-02T08:59:45Z</dcterms:modified>
</cp:coreProperties>
</file>