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Vilas Sitaram Kadam\"/>
    </mc:Choice>
  </mc:AlternateContent>
  <xr:revisionPtr revIDLastSave="0" documentId="13_ncr:1_{D19E7D4B-2146-42BC-8B32-42A053CF951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Q4" i="4"/>
  <c r="Q3" i="4"/>
  <c r="Q2" i="4"/>
  <c r="G31" i="4"/>
  <c r="C12" i="25" l="1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<sst xmlns="http://schemas.openxmlformats.org/spreadsheetml/2006/main" count="133" uniqueCount="91">
  <si>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</si>
  <si>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</si>
  <si>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</si>
  <si>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</si>
  <si>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</si>
  <si>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</si>
  <si>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</si>
  <si>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</si>
  <si>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</si>
  <si>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</si>
  <si>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</si>
  <si>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</si>
  <si>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</si>
  <si>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</si>
  <si>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</si>
  <si>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</si>
  <si>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</si>
  <si>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</si>
  <si>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</si>
  <si>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</si>
  <si>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</si>
  <si>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</si>
  <si>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</si>
  <si>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</si>
  <si>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</si>
  <si>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</si>
  <si>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</si>
  <si>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</si>
  <si>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</si>
  <si>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</si>
  <si>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</si>
  <si>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</si>
  <si>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</si>
  <si>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</si>
  <si>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</si>
  <si>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</si>
  <si>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</si>
  <si>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</si>
  <si>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</si>
  <si>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</si>
  <si>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</si>
  <si>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</si>
  <si>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</si>
  <si>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</si>
  <si>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</si>
  <si>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</si>
  <si>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</si>
  <si>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</si>
  <si>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</si>
  <si>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</si>
  <si>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</si>
  <si>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</si>
  <si>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</si>
  <si>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</si>
  <si>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</si>
  <si>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</si>
  <si>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</si>
  <si>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</si>
  <si>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</si>
  <si>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</si>
  <si>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</si>
  <si>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</si>
  <si>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</si>
  <si>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</si>
  <si>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</si>
  <si>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</si>
  <si>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</si>
  <si>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</si>
  <si>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</si>
  <si>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</si>
  <si>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</si>
  <si>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</si>
  <si>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</si>
  <si>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</si>
  <si>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</si>
  <si>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</si>
  <si>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</si>
  <si>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</si>
  <si>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</si>
  <si>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</si>
  <si>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</si>
  <si>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</si>
  <si>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</si>
  <si>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</si>
  <si>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</si>
  <si>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04.09.2017</t>
  </si>
  <si>
    <t>BCC-1989</t>
  </si>
  <si>
    <t>IGR-21.10.24</t>
  </si>
  <si>
    <t>IGR-14.10.24</t>
  </si>
  <si>
    <t>IGR-12.07.24</t>
  </si>
  <si>
    <t>IGR-26.04.24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</si>
</sst>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F3EC65-411C-4EB8-966F-731E59F9A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E6A63-021D-41CD-840D-89FA082F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4EBFEB-9AF8-48C3-B801-8A99B3BA7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4FD699-6DB8-4635-81FA-FD07A403F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061F3B-8EAA-41EA-BE8D-E6A3D41FA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C3F1FF-AD03-45DC-9B36-A9A1BD603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20" sqref="M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208711.16499999998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238111.16499999998</v>
      </c>
      <c r="D9" s="58" t="s">
        <v>62</v>
      </c>
      <c r="E9" s="59">
        <f>C9/10.764</f>
        <v>22121.066982534372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1989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35</v>
      </c>
      <c r="D13" s="65">
        <f>D12-C13</f>
        <v>65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J24" sqref="J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10600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2000</v>
      </c>
      <c r="D4" s="22"/>
    </row>
    <row r="5" spans="1:5" x14ac:dyDescent="0.25">
      <c r="A5" s="15" t="s">
        <v>15</v>
      </c>
      <c r="B5" s="18"/>
      <c r="C5" s="19">
        <f>C3-C4</f>
        <v>8600</v>
      </c>
      <c r="D5" s="22"/>
    </row>
    <row r="6" spans="1:5" x14ac:dyDescent="0.25">
      <c r="A6" s="15" t="s">
        <v>16</v>
      </c>
      <c r="B6" s="18"/>
      <c r="C6" s="19">
        <f>C4</f>
        <v>2000</v>
      </c>
      <c r="D6" s="22"/>
    </row>
    <row r="7" spans="1:5" x14ac:dyDescent="0.25">
      <c r="A7" s="15" t="s">
        <v>17</v>
      </c>
      <c r="B7" s="23"/>
      <c r="C7" s="24">
        <f>D7-D8</f>
        <v>35</v>
      </c>
      <c r="D7" s="24">
        <v>2024</v>
      </c>
    </row>
    <row r="8" spans="1:5" x14ac:dyDescent="0.25">
      <c r="A8" s="15" t="s">
        <v>18</v>
      </c>
      <c r="B8" s="23"/>
      <c r="C8" s="24">
        <f>C9-C7</f>
        <v>25</v>
      </c>
      <c r="D8" s="24">
        <v>1989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52.5</v>
      </c>
      <c r="D10" s="24"/>
    </row>
    <row r="11" spans="1:5" x14ac:dyDescent="0.25">
      <c r="A11" s="15"/>
      <c r="B11" s="25"/>
      <c r="C11" s="26">
        <f>C10%</f>
        <v>0.52500000000000002</v>
      </c>
      <c r="D11" s="26"/>
    </row>
    <row r="12" spans="1:5" x14ac:dyDescent="0.25">
      <c r="A12" s="15" t="s">
        <v>21</v>
      </c>
      <c r="B12" s="18"/>
      <c r="C12" s="19">
        <f>C6*C11</f>
        <v>1050</v>
      </c>
      <c r="D12" s="22"/>
    </row>
    <row r="13" spans="1:5" x14ac:dyDescent="0.25">
      <c r="A13" s="15" t="s">
        <v>22</v>
      </c>
      <c r="B13" s="18"/>
      <c r="C13" s="19">
        <f>C6-C12</f>
        <v>950</v>
      </c>
      <c r="D13" s="22"/>
    </row>
    <row r="14" spans="1:5" x14ac:dyDescent="0.25">
      <c r="A14" s="15" t="s">
        <v>15</v>
      </c>
      <c r="B14" s="18"/>
      <c r="C14" s="19">
        <f>C5</f>
        <v>8600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9550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461</v>
      </c>
      <c r="D18" s="24"/>
    </row>
    <row r="19" spans="1:5" x14ac:dyDescent="0.25">
      <c r="A19" s="15" t="s">
        <v>74</v>
      </c>
      <c r="B19" s="6"/>
      <c r="C19" s="30">
        <f>C18*C16</f>
        <v>4402550</v>
      </c>
      <c r="D19" s="72"/>
      <c r="E19" s="65"/>
    </row>
    <row r="20" spans="1:5" x14ac:dyDescent="0.25">
      <c r="A20" s="15" t="s">
        <v>24</v>
      </c>
      <c r="C20" s="31">
        <f>C19*90%</f>
        <v>3962295</v>
      </c>
      <c r="D20" s="30"/>
      <c r="E20" s="65"/>
    </row>
    <row r="21" spans="1:5" x14ac:dyDescent="0.25">
      <c r="A21" s="15" t="s">
        <v>25</v>
      </c>
      <c r="C21" s="31">
        <f>C19*80%</f>
        <v>3522040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922000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9171.9791666666661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X11" sqref="X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428.73011999999994</v>
      </c>
      <c r="C2" s="4">
        <f t="shared" ref="C2:C16" si="1">B2*1.2</f>
        <v>514.47614399999986</v>
      </c>
      <c r="D2" s="4">
        <f t="shared" ref="D2:D16" si="2">C2*1.2</f>
        <v>617.37137279999979</v>
      </c>
      <c r="E2" s="5">
        <f t="shared" ref="E2:E16" si="3">R2</f>
        <v>4450000</v>
      </c>
      <c r="F2" s="74">
        <f t="shared" ref="F2:F15" si="4">ROUND((E2/B2),0)</f>
        <v>10379</v>
      </c>
      <c r="G2" s="74">
        <f t="shared" ref="G2:G15" si="5">ROUND((E2/C2),0)</f>
        <v>8650</v>
      </c>
      <c r="H2" s="74">
        <f t="shared" ref="H2:H15" si="6">ROUND((E2/D2),0)</f>
        <v>7208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39.83*10.764</f>
        <v>428.73011999999994</v>
      </c>
      <c r="R2" s="75">
        <v>4450000</v>
      </c>
      <c r="S2" s="75" t="s">
        <v>87</v>
      </c>
    </row>
    <row r="3" spans="1:19" x14ac:dyDescent="0.25">
      <c r="A3" s="4">
        <v>2</v>
      </c>
      <c r="B3" s="4">
        <f t="shared" si="0"/>
        <v>428.73011999999994</v>
      </c>
      <c r="C3" s="4">
        <f t="shared" si="1"/>
        <v>514.47614399999986</v>
      </c>
      <c r="D3" s="4">
        <f t="shared" si="2"/>
        <v>617.37137279999979</v>
      </c>
      <c r="E3" s="5">
        <f t="shared" si="3"/>
        <v>4450000</v>
      </c>
      <c r="F3" s="4">
        <f t="shared" si="4"/>
        <v>10379</v>
      </c>
      <c r="G3" s="4">
        <f t="shared" si="5"/>
        <v>8650</v>
      </c>
      <c r="H3" s="4">
        <f t="shared" si="6"/>
        <v>7208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39.83*10.764</f>
        <v>428.73011999999994</v>
      </c>
      <c r="R3" s="2">
        <v>4450000</v>
      </c>
      <c r="S3" s="2" t="s">
        <v>88</v>
      </c>
    </row>
    <row r="4" spans="1:19" x14ac:dyDescent="0.25">
      <c r="A4" s="4">
        <v>3</v>
      </c>
      <c r="B4" s="4">
        <f t="shared" si="0"/>
        <v>537.87707999999998</v>
      </c>
      <c r="C4" s="4">
        <f t="shared" si="1"/>
        <v>645.452496</v>
      </c>
      <c r="D4" s="4">
        <f t="shared" si="2"/>
        <v>774.54299519999995</v>
      </c>
      <c r="E4" s="5">
        <f t="shared" si="3"/>
        <v>5644000</v>
      </c>
      <c r="F4" s="4">
        <f t="shared" si="4"/>
        <v>10493</v>
      </c>
      <c r="G4" s="4">
        <f t="shared" si="5"/>
        <v>8744</v>
      </c>
      <c r="H4" s="4">
        <f t="shared" si="6"/>
        <v>7287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49.97*10.764</f>
        <v>537.87707999999998</v>
      </c>
      <c r="R4" s="2">
        <v>5644000</v>
      </c>
      <c r="S4" s="2" t="s">
        <v>89</v>
      </c>
    </row>
    <row r="5" spans="1:19" x14ac:dyDescent="0.25">
      <c r="A5" s="4">
        <v>4</v>
      </c>
      <c r="B5" s="4">
        <f t="shared" si="0"/>
        <v>401.60484000000002</v>
      </c>
      <c r="C5" s="4">
        <f t="shared" si="1"/>
        <v>481.92580800000002</v>
      </c>
      <c r="D5" s="4">
        <f t="shared" si="2"/>
        <v>578.31096960000002</v>
      </c>
      <c r="E5" s="5">
        <f t="shared" si="3"/>
        <v>4012000</v>
      </c>
      <c r="F5" s="74">
        <f t="shared" si="4"/>
        <v>9990</v>
      </c>
      <c r="G5" s="74">
        <f t="shared" si="5"/>
        <v>8325</v>
      </c>
      <c r="H5" s="74">
        <f t="shared" si="6"/>
        <v>6937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37.31*10.764</f>
        <v>401.60484000000002</v>
      </c>
      <c r="R5" s="75">
        <v>4012000</v>
      </c>
      <c r="S5" s="75" t="s">
        <v>90</v>
      </c>
    </row>
    <row r="6" spans="1:19" x14ac:dyDescent="0.25">
      <c r="A6" s="4">
        <v>5</v>
      </c>
      <c r="B6" s="4">
        <f t="shared" si="0"/>
        <v>416.66666666666669</v>
      </c>
      <c r="C6" s="4">
        <f t="shared" si="1"/>
        <v>500</v>
      </c>
      <c r="D6" s="4">
        <f t="shared" si="2"/>
        <v>600</v>
      </c>
      <c r="E6" s="5">
        <f t="shared" si="3"/>
        <v>4500000</v>
      </c>
      <c r="F6" s="74">
        <f t="shared" si="4"/>
        <v>10800</v>
      </c>
      <c r="G6" s="74">
        <f t="shared" si="5"/>
        <v>9000</v>
      </c>
      <c r="H6" s="74">
        <f t="shared" si="6"/>
        <v>7500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500</v>
      </c>
      <c r="Q6" s="7">
        <f t="shared" ref="Q6:Q10" si="10">P6/1.2</f>
        <v>416.66666666666669</v>
      </c>
      <c r="R6" s="75">
        <v>4500000</v>
      </c>
      <c r="S6" s="2"/>
    </row>
    <row r="7" spans="1:19" x14ac:dyDescent="0.25">
      <c r="A7" s="4">
        <v>6</v>
      </c>
      <c r="B7" s="4">
        <f t="shared" si="0"/>
        <v>450</v>
      </c>
      <c r="C7" s="4">
        <f t="shared" si="1"/>
        <v>540</v>
      </c>
      <c r="D7" s="4">
        <f t="shared" si="2"/>
        <v>648</v>
      </c>
      <c r="E7" s="5">
        <f t="shared" si="3"/>
        <v>4500000</v>
      </c>
      <c r="F7" s="74">
        <f t="shared" si="4"/>
        <v>10000</v>
      </c>
      <c r="G7" s="74">
        <f t="shared" si="5"/>
        <v>8333</v>
      </c>
      <c r="H7" s="74">
        <f t="shared" si="6"/>
        <v>6944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450</v>
      </c>
      <c r="R7" s="75">
        <v>4500000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 t="s">
        <v>86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476</v>
      </c>
    </row>
    <row r="28" spans="1:19" s="10" customFormat="1" x14ac:dyDescent="0.25">
      <c r="C28" s="67" t="s">
        <v>75</v>
      </c>
      <c r="D28" s="67" t="s">
        <v>85</v>
      </c>
      <c r="F28" s="52" t="s">
        <v>84</v>
      </c>
      <c r="G28" s="52">
        <v>461</v>
      </c>
    </row>
    <row r="29" spans="1:19" s="10" customFormat="1" x14ac:dyDescent="0.25">
      <c r="C29" s="67" t="s">
        <v>1</v>
      </c>
      <c r="D29" s="67">
        <v>2500000</v>
      </c>
      <c r="F29" s="52" t="s">
        <v>72</v>
      </c>
      <c r="G29" s="52">
        <v>553</v>
      </c>
      <c r="H29" s="10">
        <f>G29/G28</f>
        <v>1.1995661605206074</v>
      </c>
    </row>
    <row r="30" spans="1:19" s="10" customFormat="1" x14ac:dyDescent="0.25">
      <c r="F30" s="52" t="s">
        <v>73</v>
      </c>
      <c r="G30" s="52">
        <v>9000</v>
      </c>
    </row>
    <row r="31" spans="1:19" s="10" customFormat="1" x14ac:dyDescent="0.25">
      <c r="C31" s="70"/>
      <c r="D31" s="70"/>
      <c r="F31" s="70" t="s">
        <v>74</v>
      </c>
      <c r="G31" s="70">
        <f>G28*G30</f>
        <v>4149000</v>
      </c>
      <c r="H31" s="10">
        <f>G31/D29</f>
        <v>1.6596</v>
      </c>
    </row>
    <row r="32" spans="1:19" s="10" customFormat="1" x14ac:dyDescent="0.25">
      <c r="C32" s="70"/>
      <c r="D32" s="70"/>
      <c r="F32" s="70" t="s">
        <v>24</v>
      </c>
      <c r="G32" s="70">
        <f>G31*90%</f>
        <v>3734100</v>
      </c>
    </row>
    <row r="33" spans="3:7" s="10" customFormat="1" x14ac:dyDescent="0.25">
      <c r="C33" s="70"/>
      <c r="D33" s="70"/>
      <c r="F33" s="70" t="s">
        <v>25</v>
      </c>
      <c r="G33" s="70">
        <f>G31*80%</f>
        <v>3319200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2024-12-03T06:42:54Z</dcterms:modified>
</cp:coreProperties>
</file>