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dnya\2024\Dec\Narsibhai J Patel\"/>
    </mc:Choice>
  </mc:AlternateContent>
  <xr:revisionPtr revIDLastSave="0" documentId="8_{C92C7613-7665-4FAC-8C79-C50E8E00D3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definedNames>
    <definedName name="_Hlk145776908" localSheetId="0">Depreciation!$C$3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C5" i="12" l="1"/>
  <c r="C14" i="12" l="1"/>
  <c r="D8" i="12" l="1"/>
  <c r="C15" i="12"/>
  <c r="C7" i="12" l="1"/>
  <c r="D9" i="12" s="1"/>
  <c r="C10" i="12" s="1"/>
  <c r="E10" i="12" s="1"/>
  <c r="E5" i="12"/>
  <c r="G44" i="11"/>
  <c r="F50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35" i="11"/>
  <c r="P11" i="12" l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17" i="11" l="1"/>
  <c r="C22" i="11" s="1"/>
  <c r="D24" i="11" l="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<sst xmlns="http://schemas.openxmlformats.org/spreadsheetml/2006/main" count="51" uniqueCount="46">
  <si>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</si>
  <si>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</si>
  <si>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</si>
  <si>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</si>
  <si>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</si>
  <si>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</si>
  <si>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</si>
  <si>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</si>
  <si>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</si>
  <si>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</si>
  <si>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</si>
  <si>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</si>
  <si>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</si>
  <si>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</si>
  <si>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</si>
  <si>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</si>
  <si>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</si>
  <si>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Mumbai</t>
  </si>
  <si>
    <t>Thane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</si>
  <si>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</si>
  <si>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</si>
  <si>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</si>
  <si>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</si>
  <si>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</si>
  <si>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</si>
  <si>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</si>
  <si>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</si>
  <si>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</si>
  <si>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</si>
  <si>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</si>
  <si>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</si>
  <si>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</si>
  <si>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</si>
  <si>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</si>
  <si>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</si>
  <si>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</si>
  <si>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</si>
  <si>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</si>
  <si>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</si>
  <si>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</si>
  <si>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</si>
  <si>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</si>
  <si>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</si>
  <si>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</si>
  <si>
    <t xml:space="preserve">Commercial Office </t>
  </si>
  <si>
    <t>No Increased for shop located on ground floor (5th -10th Floor)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</si>
</sst>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15" zoomScaleNormal="115" workbookViewId="0">
      <selection activeCell="F12" sqref="F12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42</v>
      </c>
      <c r="H2" s="68"/>
    </row>
    <row r="3" spans="2:17" ht="27" thickBot="1" x14ac:dyDescent="0.3">
      <c r="B3" s="23" t="s">
        <v>44</v>
      </c>
      <c r="C3" s="24">
        <v>179600</v>
      </c>
      <c r="D3" s="23"/>
      <c r="E3" s="23"/>
      <c r="F3" s="23"/>
      <c r="G3" s="42" t="s">
        <v>32</v>
      </c>
      <c r="H3" s="46" t="s">
        <v>33</v>
      </c>
      <c r="I3" s="48"/>
      <c r="K3" s="57" t="s">
        <v>34</v>
      </c>
      <c r="L3" s="51"/>
      <c r="N3" s="43" t="s">
        <v>41</v>
      </c>
      <c r="O3" s="44"/>
      <c r="P3" s="44"/>
      <c r="Q3" s="45"/>
    </row>
    <row r="4" spans="2:17" ht="27" thickBot="1" x14ac:dyDescent="0.3">
      <c r="B4" s="23" t="s">
        <v>45</v>
      </c>
      <c r="C4" s="24">
        <f>C3*0%</f>
        <v>0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17</v>
      </c>
      <c r="L4" s="52" t="s">
        <v>18</v>
      </c>
      <c r="N4" s="42" t="s">
        <v>32</v>
      </c>
      <c r="O4" s="62" t="s">
        <v>33</v>
      </c>
      <c r="P4" s="64"/>
    </row>
    <row r="5" spans="2:17" ht="15.75" thickBot="1" x14ac:dyDescent="0.3">
      <c r="B5" s="23" t="s">
        <v>35</v>
      </c>
      <c r="C5" s="26">
        <f>C3+C4</f>
        <v>179600</v>
      </c>
      <c r="D5" s="27" t="s">
        <v>20</v>
      </c>
      <c r="E5" s="28">
        <f>ROUND(C5/10.764,0)</f>
        <v>16685</v>
      </c>
      <c r="F5" s="27" t="s">
        <v>21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36</v>
      </c>
      <c r="C6" s="24">
        <v>42270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43</v>
      </c>
      <c r="L6" s="54" t="s">
        <v>19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37</v>
      </c>
      <c r="C7" s="24">
        <f>C5-C6</f>
        <v>137330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23</v>
      </c>
      <c r="L7" s="53" t="s">
        <v>24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38</v>
      </c>
      <c r="C8" s="35">
        <v>0.08</v>
      </c>
      <c r="D8" s="25">
        <f>1-C8</f>
        <v>0.92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39</v>
      </c>
      <c r="D9" s="24">
        <f>ROUND(C7*D8,0)</f>
        <v>126344</v>
      </c>
      <c r="E9" s="23"/>
      <c r="F9" s="23"/>
      <c r="G9" s="39">
        <v>6</v>
      </c>
      <c r="H9" s="47">
        <v>6</v>
      </c>
      <c r="I9" s="49">
        <v>94</v>
      </c>
      <c r="K9" s="60" t="s">
        <v>22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40</v>
      </c>
      <c r="C10" s="26">
        <f>C6+D9</f>
        <v>168614</v>
      </c>
      <c r="D10" s="27" t="s">
        <v>20</v>
      </c>
      <c r="E10" s="28">
        <f>ROUND(C10/10.764,0)</f>
        <v>15665</v>
      </c>
      <c r="F10" s="27" t="s">
        <v>21</v>
      </c>
      <c r="G10" s="39">
        <v>7</v>
      </c>
      <c r="H10" s="47">
        <v>7</v>
      </c>
      <c r="I10" s="49">
        <v>93</v>
      </c>
      <c r="K10" s="61" t="s">
        <v>25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26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28</v>
      </c>
      <c r="C12" s="32">
        <v>2024</v>
      </c>
      <c r="E12" s="20"/>
      <c r="G12" s="39">
        <v>9</v>
      </c>
      <c r="H12" s="47">
        <v>9</v>
      </c>
      <c r="I12" s="49">
        <v>91</v>
      </c>
      <c r="K12" s="50" t="s">
        <v>27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29</v>
      </c>
      <c r="C13" s="32">
        <v>2016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30</v>
      </c>
      <c r="C14" s="32">
        <f>C12-C13</f>
        <v>8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31</v>
      </c>
      <c r="C15" s="31">
        <f>60-C14</f>
        <v>52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2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2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2:16" ht="15.75" thickBot="1" x14ac:dyDescent="0.3">
      <c r="B19" s="23"/>
      <c r="C19" s="24"/>
      <c r="D19" s="23"/>
      <c r="E19" s="23"/>
      <c r="F19" s="23"/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2:16" ht="15.75" thickBot="1" x14ac:dyDescent="0.3">
      <c r="B20" s="23"/>
      <c r="C20" s="24"/>
      <c r="D20" s="23"/>
      <c r="E20" s="23"/>
      <c r="F20" s="23"/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2:16" ht="15.75" thickBot="1" x14ac:dyDescent="0.3">
      <c r="B21" s="23"/>
      <c r="C21" s="26"/>
      <c r="D21" s="27"/>
      <c r="E21" s="28"/>
      <c r="F21" s="27"/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2:16" ht="15.75" thickBot="1" x14ac:dyDescent="0.3">
      <c r="B22" s="23"/>
      <c r="C22" s="24"/>
      <c r="D22" s="23"/>
      <c r="E22" s="23"/>
      <c r="F22" s="23"/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2:16" ht="15.75" thickBot="1" x14ac:dyDescent="0.3">
      <c r="B23" s="23"/>
      <c r="C23" s="24"/>
      <c r="D23" s="23"/>
      <c r="E23" s="23"/>
      <c r="F23" s="23"/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2:16" ht="15.75" thickBot="1" x14ac:dyDescent="0.3">
      <c r="B24" s="23"/>
      <c r="C24" s="35"/>
      <c r="D24" s="25"/>
      <c r="E24" s="23"/>
      <c r="F24" s="23"/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2:16" ht="15.75" thickBot="1" x14ac:dyDescent="0.3">
      <c r="B25" s="29"/>
      <c r="D25" s="24"/>
      <c r="E25" s="23"/>
      <c r="F25" s="23"/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2:16" ht="15.75" thickBot="1" x14ac:dyDescent="0.3">
      <c r="B26" s="23"/>
      <c r="C26" s="26"/>
      <c r="D26" s="27"/>
      <c r="E26" s="28"/>
      <c r="F26" s="27"/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2:16" ht="15.75" thickBot="1" x14ac:dyDescent="0.3">
      <c r="C27" s="30"/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2:16" ht="15.75" thickBot="1" x14ac:dyDescent="0.3">
      <c r="B28" s="31"/>
      <c r="C28" s="32"/>
      <c r="E28" s="20"/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2:16" ht="15.75" thickBot="1" x14ac:dyDescent="0.3">
      <c r="B29" s="31"/>
      <c r="C29" s="32"/>
      <c r="D29" s="20"/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2:16" ht="15.75" thickBot="1" x14ac:dyDescent="0.3">
      <c r="B30" s="31"/>
      <c r="C30" s="32"/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2:16" ht="17.25" thickBot="1" x14ac:dyDescent="0.35">
      <c r="B31" s="33"/>
      <c r="C31" s="31"/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2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2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2:16" ht="15.75" thickBot="1" x14ac:dyDescent="0.3">
      <c r="B34" s="23"/>
      <c r="C34" s="24"/>
      <c r="D34" s="23"/>
      <c r="E34" s="23"/>
      <c r="F34" s="23"/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2:16" ht="15.75" thickBot="1" x14ac:dyDescent="0.3">
      <c r="B35" s="23"/>
      <c r="C35" s="24"/>
      <c r="D35" s="23"/>
      <c r="E35" s="23"/>
      <c r="F35" s="23"/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2:16" ht="15.75" thickBot="1" x14ac:dyDescent="0.3">
      <c r="B36" s="23"/>
      <c r="C36" s="26"/>
      <c r="D36" s="27"/>
      <c r="E36" s="28"/>
      <c r="F36" s="27"/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2:16" ht="15.75" thickBot="1" x14ac:dyDescent="0.3">
      <c r="B37" s="23"/>
      <c r="C37" s="24"/>
      <c r="D37" s="23"/>
      <c r="E37" s="23"/>
      <c r="F37" s="23"/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2:16" ht="15.75" thickBot="1" x14ac:dyDescent="0.3">
      <c r="B38" s="23"/>
      <c r="C38" s="24"/>
      <c r="D38" s="23"/>
      <c r="E38" s="23"/>
      <c r="F38" s="23"/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2:16" ht="15.75" thickBot="1" x14ac:dyDescent="0.3">
      <c r="B39" s="23"/>
      <c r="C39" s="35"/>
      <c r="D39" s="25"/>
      <c r="E39" s="23"/>
      <c r="F39" s="23"/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2:16" ht="15.75" thickBot="1" x14ac:dyDescent="0.3">
      <c r="B40" s="29"/>
      <c r="D40" s="24"/>
      <c r="E40" s="23"/>
      <c r="F40" s="23"/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2:16" ht="15.75" thickBot="1" x14ac:dyDescent="0.3">
      <c r="B41" s="23"/>
      <c r="C41" s="26"/>
      <c r="D41" s="27"/>
      <c r="E41" s="28"/>
      <c r="F41" s="27"/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2:16" ht="15.75" thickBot="1" x14ac:dyDescent="0.3">
      <c r="C42" s="30"/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2:16" ht="15.75" thickBot="1" x14ac:dyDescent="0.3">
      <c r="B43" s="31"/>
      <c r="C43" s="32"/>
      <c r="E43" s="20"/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2:16" ht="15.75" thickBot="1" x14ac:dyDescent="0.3">
      <c r="B44" s="31"/>
      <c r="C44" s="32"/>
      <c r="D44" s="20"/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2:16" ht="15.75" thickBot="1" x14ac:dyDescent="0.3">
      <c r="B45" s="31"/>
      <c r="C45" s="32"/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2:16" ht="17.25" thickBot="1" x14ac:dyDescent="0.35">
      <c r="B46" s="33"/>
      <c r="C46" s="31"/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2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2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topLeftCell="C29" zoomScale="145" zoomScaleNormal="145" workbookViewId="0">
      <selection activeCell="E40" sqref="E4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6466512</v>
      </c>
    </row>
    <row r="24" spans="1:10" x14ac:dyDescent="0.25">
      <c r="D24">
        <f>344*10842</f>
        <v>3729648</v>
      </c>
      <c r="J24" s="20"/>
    </row>
    <row r="35" spans="4:7" x14ac:dyDescent="0.25">
      <c r="D35">
        <v>9.7100000000000009</v>
      </c>
      <c r="E35">
        <v>17.43</v>
      </c>
      <c r="F35">
        <f>D35*E35</f>
        <v>169.24530000000001</v>
      </c>
    </row>
    <row r="36" spans="4:7" x14ac:dyDescent="0.25">
      <c r="D36">
        <v>10.64</v>
      </c>
      <c r="E36">
        <v>12.75</v>
      </c>
      <c r="F36">
        <f t="shared" ref="F36:F48" si="0">D36*E36</f>
        <v>135.66</v>
      </c>
    </row>
    <row r="37" spans="4:7" x14ac:dyDescent="0.25">
      <c r="D37">
        <v>4.38</v>
      </c>
      <c r="E37">
        <v>10.56</v>
      </c>
      <c r="F37">
        <f t="shared" si="0"/>
        <v>46.252800000000001</v>
      </c>
    </row>
    <row r="38" spans="4:7" x14ac:dyDescent="0.25">
      <c r="D38">
        <v>13.43</v>
      </c>
      <c r="E38">
        <v>13.45</v>
      </c>
      <c r="F38">
        <f t="shared" si="0"/>
        <v>180.6335</v>
      </c>
    </row>
    <row r="39" spans="4:7" x14ac:dyDescent="0.25">
      <c r="D39">
        <v>1.1100000000000001</v>
      </c>
      <c r="E39">
        <v>4.21</v>
      </c>
      <c r="F39">
        <f t="shared" si="0"/>
        <v>4.6731000000000007</v>
      </c>
    </row>
    <row r="40" spans="4:7" x14ac:dyDescent="0.25">
      <c r="D40">
        <v>10.19</v>
      </c>
      <c r="E40">
        <v>15.91</v>
      </c>
      <c r="F40">
        <f t="shared" si="0"/>
        <v>162.12289999999999</v>
      </c>
    </row>
    <row r="41" spans="4:7" x14ac:dyDescent="0.25">
      <c r="D41">
        <v>4.3600000000000003</v>
      </c>
      <c r="E41">
        <v>9.34</v>
      </c>
      <c r="F41">
        <f t="shared" si="0"/>
        <v>40.7224</v>
      </c>
    </row>
    <row r="42" spans="4:7" x14ac:dyDescent="0.25">
      <c r="D42">
        <v>4.99</v>
      </c>
      <c r="E42">
        <v>4.3499999999999996</v>
      </c>
      <c r="F42">
        <f t="shared" si="0"/>
        <v>21.706499999999998</v>
      </c>
    </row>
    <row r="43" spans="4:7" x14ac:dyDescent="0.25">
      <c r="D43">
        <v>4.43</v>
      </c>
      <c r="E43">
        <v>4.3899999999999997</v>
      </c>
      <c r="F43">
        <f t="shared" si="0"/>
        <v>19.447699999999998</v>
      </c>
    </row>
    <row r="44" spans="4:7" x14ac:dyDescent="0.25">
      <c r="D44">
        <v>8.27</v>
      </c>
      <c r="E44">
        <v>9.3800000000000008</v>
      </c>
      <c r="F44">
        <f t="shared" si="0"/>
        <v>77.572600000000008</v>
      </c>
      <c r="G44">
        <f>SUM(F35:F44)</f>
        <v>858.03679999999986</v>
      </c>
    </row>
    <row r="45" spans="4:7" x14ac:dyDescent="0.25">
      <c r="D45">
        <v>1.87</v>
      </c>
      <c r="E45">
        <v>8.39</v>
      </c>
      <c r="F45">
        <f t="shared" si="0"/>
        <v>15.689300000000001</v>
      </c>
    </row>
    <row r="46" spans="4:7" x14ac:dyDescent="0.25">
      <c r="D46">
        <v>2.74</v>
      </c>
      <c r="E46">
        <v>10.54</v>
      </c>
      <c r="F46">
        <f t="shared" si="0"/>
        <v>28.8796</v>
      </c>
    </row>
    <row r="47" spans="4:7" x14ac:dyDescent="0.25">
      <c r="D47">
        <v>1.41</v>
      </c>
      <c r="E47">
        <v>7.82</v>
      </c>
      <c r="F47">
        <f t="shared" si="0"/>
        <v>11.026199999999999</v>
      </c>
    </row>
    <row r="48" spans="4:7" x14ac:dyDescent="0.25">
      <c r="D48">
        <v>2.68</v>
      </c>
      <c r="E48">
        <v>2.04</v>
      </c>
      <c r="F48">
        <f t="shared" si="0"/>
        <v>5.4672000000000001</v>
      </c>
    </row>
    <row r="50" spans="6:6" x14ac:dyDescent="0.25">
      <c r="F50">
        <f>SUM(F35:F48)</f>
        <v>919.09909999999991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Depreciation</vt:lpstr>
      <vt:lpstr>Cal.</vt:lpstr>
      <vt:lpstr>Depreciation!_Hlk145776908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vaish</cp:lastModifiedBy>
  <dcterms:created xsi:type="dcterms:W3CDTF">2021-06-18T06:23:18Z</dcterms:created>
  <dcterms:modified xsi:type="dcterms:W3CDTF">2024-12-05T06:48:27Z</dcterms:modified>
</cp:coreProperties>
</file>