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Eksar Road\Kshitij Desai\"/>
    </mc:Choice>
  </mc:AlternateContent>
  <xr:revisionPtr revIDLastSave="0" documentId="13_ncr:1_{1B01A178-65B9-40AA-8341-5E36F3B96D3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22" i="4" l="1"/>
  <c r="P13" i="4" l="1"/>
  <c r="Q12" i="4"/>
  <c r="P12" i="4"/>
  <c r="P9" i="4"/>
  <c r="J21" i="4"/>
  <c r="O19" i="4"/>
  <c r="N19" i="4"/>
  <c r="P8" i="4" l="1"/>
  <c r="P7" i="4"/>
  <c r="P6" i="4"/>
  <c r="Q5" i="4"/>
  <c r="P5" i="4"/>
  <c r="P4" i="4"/>
  <c r="P3" i="4"/>
  <c r="P2" i="4"/>
  <c r="P11" i="4" l="1"/>
  <c r="P10" i="4"/>
  <c r="Q9" i="4"/>
  <c r="C14" i="4"/>
  <c r="C15" i="4"/>
  <c r="Q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<sst xmlns="http://schemas.openxmlformats.org/spreadsheetml/2006/main" count="26" uniqueCount="23">
  <si>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</si>
  <si>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</si>
  <si>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</si>
  <si>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</si>
  <si>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</si>
  <si>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</si>
  <si>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</si>
  <si>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</si>
  <si>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</si>
  <si>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</si>
  <si>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</si>
  <si>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</si>
  <si>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</si>
  <si>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103, 1st Floor, Wing - I, Rashmi Hetal Phase II Building No 1 CHSL, Eden Rose Complex , Beverly Park Near Cinemax , Miraroad East, </t>
  </si>
  <si>
    <t>ca</t>
  </si>
  <si>
    <t>bua</t>
  </si>
  <si>
    <t>fmv</t>
  </si>
  <si>
    <t>draft agreemen t- 38.50 lakhs</t>
  </si>
  <si>
    <t>oc - 2014</t>
  </si>
  <si>
    <t>rate on ca</t>
  </si>
  <si>
    <t>13.06.24</t>
  </si>
  <si>
    <t>19.10.23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</si>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</sst>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45</xdr:row>
      <xdr:rowOff>153554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A0CF31-E0E6-4F10-8DA4-BF2C1756E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268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439402</xdr:colOff>
      <xdr:row>51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1C2F8B-41A7-4240-927D-41F1CBAC72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73802" cy="86784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391771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CC39C4-C691-4FDE-A4D0-25FC52003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26171" cy="86499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AA0E18-587C-4618-B184-D967B7E510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448929</xdr:colOff>
      <xdr:row>52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B7EB03-3FB7-4725-87E5-F596D17072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83329" cy="864990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420350</xdr:colOff>
      <xdr:row>44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BF1011-458F-42E6-93E3-E53A1174A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54750" cy="85070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5AD6F9-AC00-4518-9F22-D9C439525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62132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477508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969763-5F17-484D-8019-D2B0B6F2FF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11908" cy="864990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2BD127-98E5-457E-A278-626E42D30B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70706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372718</xdr:colOff>
      <xdr:row>45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A4752C-1F8D-418D-B10D-2C0E006EC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07118" cy="855464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31</xdr:col>
      <xdr:colOff>409575</xdr:colOff>
      <xdr:row>48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2C47098-01A8-4EBE-8979-DC64F39C2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18087975" cy="88296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D574F6-F816-47ED-8A66-4E857C1B9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8315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J19" sqref="J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140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455</v>
      </c>
      <c r="C2" s="4">
        <f>B2*1.2</f>
        <v>546</v>
      </c>
      <c r="D2" s="4">
        <f t="shared" ref="D2:D13" si="2">C2*1.2</f>
        <v>655.19999999999993</v>
      </c>
      <c r="E2" s="5">
        <f t="shared" ref="E2:E13" si="3">R2</f>
        <v>6300000</v>
      </c>
      <c r="F2" s="10">
        <f t="shared" ref="F2:F13" si="4">ROUND((E2/B2),0)</f>
        <v>13846</v>
      </c>
      <c r="G2" s="10">
        <f t="shared" ref="G2:G13" si="5">ROUND((E2/C2),0)</f>
        <v>11538</v>
      </c>
      <c r="H2" s="10">
        <f t="shared" ref="H2:H13" si="6">ROUND((E2/D2),0)</f>
        <v>9615</v>
      </c>
      <c r="I2" s="10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455</v>
      </c>
      <c r="R2" s="2">
        <v>6300000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350</v>
      </c>
      <c r="C3" s="4">
        <f t="shared" ref="C3:C15" si="9">B3*1.2</f>
        <v>420</v>
      </c>
      <c r="D3" s="4">
        <f t="shared" si="2"/>
        <v>504</v>
      </c>
      <c r="E3" s="5">
        <f t="shared" si="3"/>
        <v>5900000</v>
      </c>
      <c r="F3" s="10">
        <f t="shared" si="4"/>
        <v>16857</v>
      </c>
      <c r="G3" s="10">
        <f t="shared" si="5"/>
        <v>14048</v>
      </c>
      <c r="H3" s="10">
        <f t="shared" si="6"/>
        <v>11706</v>
      </c>
      <c r="I3" s="10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350</v>
      </c>
      <c r="R3" s="2">
        <v>5900000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420</v>
      </c>
      <c r="C4" s="4">
        <f t="shared" si="9"/>
        <v>504</v>
      </c>
      <c r="D4" s="4">
        <f t="shared" si="2"/>
        <v>604.79999999999995</v>
      </c>
      <c r="E4" s="5">
        <f t="shared" si="3"/>
        <v>5500000</v>
      </c>
      <c r="F4" s="10">
        <f t="shared" si="4"/>
        <v>13095</v>
      </c>
      <c r="G4" s="10">
        <f t="shared" si="5"/>
        <v>10913</v>
      </c>
      <c r="H4" s="10">
        <f t="shared" si="6"/>
        <v>9094</v>
      </c>
      <c r="I4" s="10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420</v>
      </c>
      <c r="R4" s="2">
        <v>5500000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312.5</v>
      </c>
      <c r="C5" s="4">
        <f t="shared" si="9"/>
        <v>375</v>
      </c>
      <c r="D5" s="4">
        <f t="shared" si="2"/>
        <v>450</v>
      </c>
      <c r="E5" s="5">
        <f t="shared" si="3"/>
        <v>5500000</v>
      </c>
      <c r="F5" s="10">
        <f t="shared" si="4"/>
        <v>17600</v>
      </c>
      <c r="G5" s="10">
        <f t="shared" si="5"/>
        <v>14667</v>
      </c>
      <c r="H5" s="10">
        <f t="shared" si="6"/>
        <v>12222</v>
      </c>
      <c r="I5" s="10" t="e">
        <f>#REF!</f>
        <v>#REF!</v>
      </c>
      <c r="J5" s="4">
        <f t="shared" si="7"/>
        <v>0</v>
      </c>
      <c r="O5">
        <v>450</v>
      </c>
      <c r="P5">
        <f t="shared" si="8"/>
        <v>375</v>
      </c>
      <c r="Q5">
        <f t="shared" ref="Q5" si="10">P5/1.2</f>
        <v>312.5</v>
      </c>
      <c r="R5" s="2">
        <v>5500000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242</v>
      </c>
      <c r="C6" s="4">
        <f t="shared" si="9"/>
        <v>290.39999999999998</v>
      </c>
      <c r="D6" s="4">
        <f t="shared" si="2"/>
        <v>348.47999999999996</v>
      </c>
      <c r="E6" s="5">
        <f t="shared" si="3"/>
        <v>4500000</v>
      </c>
      <c r="F6" s="10">
        <f t="shared" si="4"/>
        <v>18595</v>
      </c>
      <c r="G6" s="10">
        <f t="shared" si="5"/>
        <v>15496</v>
      </c>
      <c r="H6" s="10">
        <f t="shared" si="6"/>
        <v>12913</v>
      </c>
      <c r="I6" s="10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242</v>
      </c>
      <c r="R6" s="2">
        <v>4500000</v>
      </c>
      <c r="S6" s="8"/>
      <c r="T6" s="8"/>
    </row>
    <row r="7" spans="1:20" x14ac:dyDescent="0.25">
      <c r="A7" s="4">
        <f t="shared" si="0"/>
        <v>0</v>
      </c>
      <c r="B7" s="4">
        <f t="shared" si="1"/>
        <v>500</v>
      </c>
      <c r="C7" s="4">
        <f t="shared" si="9"/>
        <v>600</v>
      </c>
      <c r="D7" s="4">
        <f t="shared" si="2"/>
        <v>720</v>
      </c>
      <c r="E7" s="5">
        <f t="shared" si="3"/>
        <v>6000000</v>
      </c>
      <c r="F7" s="10">
        <f t="shared" si="4"/>
        <v>12000</v>
      </c>
      <c r="G7" s="10">
        <f t="shared" si="5"/>
        <v>10000</v>
      </c>
      <c r="H7" s="10">
        <f t="shared" si="6"/>
        <v>8333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500</v>
      </c>
      <c r="R7" s="2">
        <v>6000000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350</v>
      </c>
      <c r="C8" s="4">
        <f t="shared" si="9"/>
        <v>420</v>
      </c>
      <c r="D8" s="4">
        <f t="shared" si="2"/>
        <v>504</v>
      </c>
      <c r="E8" s="5">
        <f t="shared" si="3"/>
        <v>5000000</v>
      </c>
      <c r="F8" s="15">
        <f t="shared" si="4"/>
        <v>14286</v>
      </c>
      <c r="G8" s="10">
        <f t="shared" si="5"/>
        <v>11905</v>
      </c>
      <c r="H8" s="10">
        <f t="shared" si="6"/>
        <v>9921</v>
      </c>
      <c r="I8" s="10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350</v>
      </c>
      <c r="R8" s="2">
        <v>5000000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312.5</v>
      </c>
      <c r="C9" s="4">
        <f t="shared" si="9"/>
        <v>375</v>
      </c>
      <c r="D9" s="4">
        <f t="shared" si="2"/>
        <v>450</v>
      </c>
      <c r="E9" s="5">
        <f t="shared" si="3"/>
        <v>4500000</v>
      </c>
      <c r="F9" s="15">
        <f t="shared" si="4"/>
        <v>14400</v>
      </c>
      <c r="G9" s="10">
        <f t="shared" si="5"/>
        <v>12000</v>
      </c>
      <c r="H9" s="10">
        <f t="shared" si="6"/>
        <v>10000</v>
      </c>
      <c r="I9" s="10" t="e">
        <f>#REF!</f>
        <v>#REF!</v>
      </c>
      <c r="J9" s="4">
        <f t="shared" si="7"/>
        <v>0</v>
      </c>
      <c r="O9">
        <v>450</v>
      </c>
      <c r="P9">
        <f t="shared" ref="P9:P11" si="11">O9/1.2</f>
        <v>375</v>
      </c>
      <c r="Q9">
        <f t="shared" ref="Q9" si="12">P9/1.2</f>
        <v>312.5</v>
      </c>
      <c r="R9" s="2">
        <v>4500000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420</v>
      </c>
      <c r="C10" s="4">
        <f t="shared" si="9"/>
        <v>504</v>
      </c>
      <c r="D10" s="4">
        <f t="shared" si="2"/>
        <v>604.79999999999995</v>
      </c>
      <c r="E10" s="5">
        <f t="shared" si="3"/>
        <v>4700000</v>
      </c>
      <c r="F10" s="10">
        <f t="shared" si="4"/>
        <v>11190</v>
      </c>
      <c r="G10" s="10">
        <f t="shared" si="5"/>
        <v>9325</v>
      </c>
      <c r="H10" s="10">
        <f t="shared" si="6"/>
        <v>7771</v>
      </c>
      <c r="I10" s="10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v>420</v>
      </c>
      <c r="R10" s="2">
        <v>4700000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400</v>
      </c>
      <c r="C11" s="4">
        <f t="shared" si="9"/>
        <v>480</v>
      </c>
      <c r="D11" s="4">
        <f t="shared" si="2"/>
        <v>576</v>
      </c>
      <c r="E11" s="5">
        <f t="shared" si="3"/>
        <v>4700000</v>
      </c>
      <c r="F11" s="10">
        <f t="shared" si="4"/>
        <v>11750</v>
      </c>
      <c r="G11" s="10">
        <f t="shared" si="5"/>
        <v>9792</v>
      </c>
      <c r="H11" s="10">
        <f t="shared" si="6"/>
        <v>8160</v>
      </c>
      <c r="I11" s="10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v>400</v>
      </c>
      <c r="R11" s="2">
        <v>4700000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333.05610000000001</v>
      </c>
      <c r="C12" s="4">
        <f t="shared" si="9"/>
        <v>399.66732000000002</v>
      </c>
      <c r="D12" s="4">
        <f t="shared" si="2"/>
        <v>479.60078399999998</v>
      </c>
      <c r="E12" s="5">
        <f t="shared" si="3"/>
        <v>4500000</v>
      </c>
      <c r="F12" s="15">
        <f t="shared" si="4"/>
        <v>13511</v>
      </c>
      <c r="G12" s="10">
        <f t="shared" si="5"/>
        <v>11259</v>
      </c>
      <c r="H12" s="10">
        <f t="shared" si="6"/>
        <v>9383</v>
      </c>
      <c r="I12" s="10" t="e">
        <f>#REF!</f>
        <v>#REF!</v>
      </c>
      <c r="J12" s="4" t="str">
        <f t="shared" si="7"/>
        <v>13.06.24</v>
      </c>
      <c r="O12">
        <v>0</v>
      </c>
      <c r="P12">
        <f>37.13*10.764</f>
        <v>399.66732000000002</v>
      </c>
      <c r="Q12">
        <f>P12/1.2</f>
        <v>333.05610000000001</v>
      </c>
      <c r="R12" s="2">
        <v>4500000</v>
      </c>
      <c r="S12" s="8" t="s">
        <v>20</v>
      </c>
      <c r="T12" s="8"/>
    </row>
    <row r="13" spans="1:20" x14ac:dyDescent="0.25">
      <c r="A13" s="4">
        <f t="shared" si="0"/>
        <v>0</v>
      </c>
      <c r="B13" s="4">
        <f t="shared" si="1"/>
        <v>368.12880000000001</v>
      </c>
      <c r="C13" s="4">
        <f t="shared" si="9"/>
        <v>441.75456000000003</v>
      </c>
      <c r="D13" s="4">
        <f t="shared" si="2"/>
        <v>530.10547199999996</v>
      </c>
      <c r="E13" s="5">
        <f t="shared" si="3"/>
        <v>4650000</v>
      </c>
      <c r="F13" s="15">
        <f t="shared" si="4"/>
        <v>12631</v>
      </c>
      <c r="G13" s="10">
        <f t="shared" si="5"/>
        <v>10526</v>
      </c>
      <c r="H13" s="10">
        <f t="shared" si="6"/>
        <v>8772</v>
      </c>
      <c r="I13" s="10" t="e">
        <f>#REF!</f>
        <v>#REF!</v>
      </c>
      <c r="J13" s="4" t="str">
        <f t="shared" si="7"/>
        <v>19.10.23</v>
      </c>
      <c r="O13">
        <v>0</v>
      </c>
      <c r="P13">
        <f>41.04*10.764</f>
        <v>441.75455999999997</v>
      </c>
      <c r="Q13">
        <f t="shared" ref="Q13" si="13">P13/1.2</f>
        <v>368.12880000000001</v>
      </c>
      <c r="R13" s="2">
        <v>4650000</v>
      </c>
      <c r="S13" s="8" t="s">
        <v>21</v>
      </c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10" t="e">
        <f t="shared" ref="H14:H15" si="18">ROUND((E14/D14),0)</f>
        <v>#DIV/0!</v>
      </c>
      <c r="I14" s="10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10" t="e">
        <f t="shared" si="17"/>
        <v>#DIV/0!</v>
      </c>
      <c r="H15" s="10" t="e">
        <f t="shared" si="18"/>
        <v>#DIV/0!</v>
      </c>
      <c r="I15" s="10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8"/>
      <c r="T15" s="8"/>
    </row>
    <row r="17" spans="7:24" x14ac:dyDescent="0.25">
      <c r="I17" t="s">
        <v>13</v>
      </c>
    </row>
    <row r="18" spans="7:24" x14ac:dyDescent="0.25">
      <c r="I18" t="s">
        <v>14</v>
      </c>
      <c r="J18">
        <v>319</v>
      </c>
    </row>
    <row r="19" spans="7:24" x14ac:dyDescent="0.25">
      <c r="I19" t="s">
        <v>15</v>
      </c>
      <c r="J19">
        <v>383</v>
      </c>
      <c r="N19">
        <f>35.57*10.764</f>
        <v>382.87547999999998</v>
      </c>
      <c r="O19">
        <f>N19/J18</f>
        <v>1.2002366144200627</v>
      </c>
    </row>
    <row r="20" spans="7:24" x14ac:dyDescent="0.25">
      <c r="I20" t="s">
        <v>19</v>
      </c>
      <c r="J20">
        <v>13700</v>
      </c>
    </row>
    <row r="21" spans="7:24" x14ac:dyDescent="0.25">
      <c r="I21" t="s">
        <v>16</v>
      </c>
      <c r="J21">
        <f>J20*J18</f>
        <v>4370300</v>
      </c>
      <c r="Q21" t="s">
        <v>22</v>
      </c>
    </row>
    <row r="22" spans="7:24" x14ac:dyDescent="0.25">
      <c r="G22" s="6"/>
      <c r="H22" s="6"/>
      <c r="Q22">
        <v>13.01</v>
      </c>
      <c r="R22">
        <v>8.1</v>
      </c>
      <c r="S22">
        <f>R22*Q22</f>
        <v>105.381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I25" t="s">
        <v>18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I26" t="s">
        <v>17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2024-12-02T07:24:18Z</dcterms:modified>
</cp:coreProperties>
</file>