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Bhayander (East)\RAJARAM PANNAJI RAMINA\"/>
    </mc:Choice>
  </mc:AlternateContent>
  <xr:revisionPtr revIDLastSave="0" documentId="13_ncr:1_{EEFACD20-A5F5-412B-B264-F65B5A649C7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P4" i="4"/>
  <c r="I28" i="4"/>
  <c r="H28" i="4"/>
  <c r="P3" i="4" l="1"/>
  <c r="P2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5" i="4"/>
  <c r="Q5" i="4" s="1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<sst xmlns="http://schemas.openxmlformats.org/spreadsheetml/2006/main" count="131" uniqueCount="89">
  <si>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</si>
  <si>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</si>
  <si>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</si>
  <si>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</si>
  <si>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</si>
  <si>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</si>
  <si>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</si>
  <si>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</si>
  <si>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</si>
  <si>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</si>
  <si>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</si>
  <si>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</si>
  <si>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</si>
  <si>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</si>
  <si>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</si>
  <si>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</si>
  <si>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</si>
  <si>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</si>
  <si>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</si>
  <si>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</si>
  <si>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</si>
  <si>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</si>
  <si>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</si>
  <si>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</si>
  <si>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</si>
  <si>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</si>
  <si>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</si>
  <si>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</si>
  <si>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</si>
  <si>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</si>
  <si>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</si>
  <si>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</si>
  <si>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</si>
  <si>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</si>
  <si>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</si>
  <si>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</si>
  <si>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</si>
  <si>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</si>
  <si>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</si>
  <si>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</si>
  <si>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</si>
  <si>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</si>
  <si>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</si>
  <si>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</si>
  <si>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</si>
  <si>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</si>
  <si>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</si>
  <si>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</si>
  <si>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</si>
  <si>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</si>
  <si>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</si>
  <si>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</si>
  <si>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</si>
  <si>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</si>
  <si>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</si>
  <si>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</si>
  <si>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</si>
  <si>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</si>
  <si>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</si>
  <si>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</si>
  <si>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</si>
  <si>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</si>
  <si>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</si>
  <si>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</si>
  <si>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</si>
  <si>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</si>
  <si>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</si>
  <si>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</si>
  <si>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</si>
  <si>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</si>
  <si>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</si>
  <si>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</si>
  <si>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</si>
  <si>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</si>
  <si>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</si>
  <si>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</si>
  <si>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</si>
  <si>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</si>
  <si>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</si>
  <si>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</si>
  <si>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</si>
  <si>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</si>
  <si>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</si>
  <si>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</si>
  <si>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IGR-17.02.23</t>
  </si>
  <si>
    <t>IGR-28.06.24</t>
  </si>
  <si>
    <t>IGR-18.04.24</t>
  </si>
  <si>
    <t>IGR-23.01.24</t>
  </si>
  <si>
    <t>IGR-13.07.23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</si>
</sst>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C0DD6A-0277-490C-B325-79DC31EB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124037-FCB5-44C7-B715-354249C4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5E5B09-9CCB-4557-9CF1-1D397E72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A3033-2694-4097-8A86-5D273C09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44E7E3-D671-410A-8AEC-B0DCE393C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3CAA6-8F28-4A24-9DB2-6E4B4A32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EADE2-3E1E-436F-8282-783DC0E1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B7E00-0FEC-4E14-B786-0AD05258B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554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EB4BD-84CE-464C-A775-C04AFA9A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I30" sqref="I3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205500.22399999999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234900.22399999999</v>
      </c>
      <c r="D9" s="58" t="s">
        <v>62</v>
      </c>
      <c r="E9" s="59">
        <f>C9/10.764</f>
        <v>21822.763285024153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36</v>
      </c>
      <c r="D13" s="65">
        <f>D12-C13</f>
        <v>64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N26" sqref="N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36</v>
      </c>
      <c r="D7" s="24">
        <v>2024</v>
      </c>
    </row>
    <row r="8" spans="1:5" x14ac:dyDescent="0.25">
      <c r="A8" s="15" t="s">
        <v>18</v>
      </c>
      <c r="B8" s="23"/>
      <c r="C8" s="24">
        <f>C9-C7</f>
        <v>24</v>
      </c>
      <c r="D8" s="24">
        <v>1988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54</v>
      </c>
      <c r="D10" s="24"/>
    </row>
    <row r="11" spans="1:5" x14ac:dyDescent="0.25">
      <c r="A11" s="15"/>
      <c r="B11" s="25"/>
      <c r="C11" s="26">
        <f>C10%</f>
        <v>0.54</v>
      </c>
      <c r="D11" s="26"/>
    </row>
    <row r="12" spans="1:5" x14ac:dyDescent="0.25">
      <c r="A12" s="15" t="s">
        <v>21</v>
      </c>
      <c r="B12" s="18"/>
      <c r="C12" s="19">
        <f>C6*C11</f>
        <v>1350</v>
      </c>
      <c r="D12" s="22"/>
    </row>
    <row r="13" spans="1:5" x14ac:dyDescent="0.25">
      <c r="A13" s="15" t="s">
        <v>22</v>
      </c>
      <c r="B13" s="18"/>
      <c r="C13" s="19">
        <f>C6-C12</f>
        <v>1150</v>
      </c>
      <c r="D13" s="22"/>
    </row>
    <row r="14" spans="1:5" x14ac:dyDescent="0.25">
      <c r="A14" s="15" t="s">
        <v>15</v>
      </c>
      <c r="B14" s="18"/>
      <c r="C14" s="19">
        <f>C5</f>
        <v>9000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v>10000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360</v>
      </c>
      <c r="D18" s="24"/>
    </row>
    <row r="19" spans="1:5" x14ac:dyDescent="0.25">
      <c r="A19" s="15" t="s">
        <v>74</v>
      </c>
      <c r="B19" s="6"/>
      <c r="C19" s="30">
        <f>C18*C16</f>
        <v>3600000</v>
      </c>
      <c r="D19" s="72"/>
      <c r="E19" s="65"/>
    </row>
    <row r="20" spans="1:5" x14ac:dyDescent="0.25">
      <c r="A20" s="15" t="s">
        <v>24</v>
      </c>
      <c r="C20" s="31">
        <f>C19*90%</f>
        <v>3240000</v>
      </c>
      <c r="D20" s="30"/>
      <c r="E20" s="65"/>
    </row>
    <row r="21" spans="1:5" x14ac:dyDescent="0.25">
      <c r="A21" s="15" t="s">
        <v>25</v>
      </c>
      <c r="C21" s="31">
        <f>C19*80%</f>
        <v>2880000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900000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7500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0" sqref="V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243.44579999999999</v>
      </c>
      <c r="C2" s="4">
        <f t="shared" ref="C2:C16" si="1">B2*1.2</f>
        <v>292.13495999999998</v>
      </c>
      <c r="D2" s="4">
        <f t="shared" ref="D2:D16" si="2">C2*1.2</f>
        <v>350.56195199999996</v>
      </c>
      <c r="E2" s="5">
        <f t="shared" ref="E2:E16" si="3">R2</f>
        <v>2900000</v>
      </c>
      <c r="F2" s="4">
        <f t="shared" ref="F2:F15" si="4">ROUND((E2/B2),0)</f>
        <v>11912</v>
      </c>
      <c r="G2" s="74">
        <f t="shared" ref="G2:G15" si="5">ROUND((E2/C2),0)</f>
        <v>9927</v>
      </c>
      <c r="H2" s="74">
        <f t="shared" ref="H2:H15" si="6">ROUND((E2/D2),0)</f>
        <v>8272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27.14*10.764</f>
        <v>292.13495999999998</v>
      </c>
      <c r="Q2" s="7">
        <f t="shared" ref="Q2:Q10" si="9">P2/1.2</f>
        <v>243.44579999999999</v>
      </c>
      <c r="R2" s="75">
        <v>2900000</v>
      </c>
      <c r="S2" s="75" t="s">
        <v>84</v>
      </c>
    </row>
    <row r="3" spans="1:19" x14ac:dyDescent="0.25">
      <c r="A3" s="4">
        <v>2</v>
      </c>
      <c r="B3" s="4">
        <f t="shared" si="0"/>
        <v>406.78950000000003</v>
      </c>
      <c r="C3" s="4">
        <f t="shared" si="1"/>
        <v>488.1474</v>
      </c>
      <c r="D3" s="4">
        <f t="shared" si="2"/>
        <v>585.77688000000001</v>
      </c>
      <c r="E3" s="5">
        <f t="shared" si="3"/>
        <v>4400000</v>
      </c>
      <c r="F3" s="4">
        <f t="shared" si="4"/>
        <v>10816</v>
      </c>
      <c r="G3" s="4">
        <f t="shared" si="5"/>
        <v>9014</v>
      </c>
      <c r="H3" s="4">
        <f t="shared" si="6"/>
        <v>7511</v>
      </c>
      <c r="I3" s="4">
        <f t="shared" si="7"/>
        <v>0</v>
      </c>
      <c r="J3" s="4">
        <f t="shared" si="8"/>
        <v>0</v>
      </c>
      <c r="O3">
        <v>0</v>
      </c>
      <c r="P3">
        <f>45.35*10.764</f>
        <v>488.1474</v>
      </c>
      <c r="Q3">
        <f t="shared" si="9"/>
        <v>406.78950000000003</v>
      </c>
      <c r="R3" s="2">
        <v>4400000</v>
      </c>
      <c r="S3" s="2" t="s">
        <v>85</v>
      </c>
    </row>
    <row r="4" spans="1:19" x14ac:dyDescent="0.25">
      <c r="A4" s="4">
        <v>3</v>
      </c>
      <c r="B4" s="4">
        <f t="shared" si="0"/>
        <v>330.096</v>
      </c>
      <c r="C4" s="4">
        <f t="shared" si="1"/>
        <v>396.11520000000002</v>
      </c>
      <c r="D4" s="4">
        <f t="shared" si="2"/>
        <v>475.33823999999998</v>
      </c>
      <c r="E4" s="5">
        <f t="shared" si="3"/>
        <v>4200000</v>
      </c>
      <c r="F4" s="4">
        <f t="shared" si="4"/>
        <v>12724</v>
      </c>
      <c r="G4" s="4">
        <f t="shared" si="5"/>
        <v>10603</v>
      </c>
      <c r="H4" s="4">
        <f t="shared" si="6"/>
        <v>8836</v>
      </c>
      <c r="I4" s="4">
        <f t="shared" si="7"/>
        <v>0</v>
      </c>
      <c r="J4" s="4">
        <f t="shared" si="8"/>
        <v>0</v>
      </c>
      <c r="O4">
        <v>0</v>
      </c>
      <c r="P4">
        <f>36.8*10.764</f>
        <v>396.11519999999996</v>
      </c>
      <c r="Q4">
        <f t="shared" si="9"/>
        <v>330.096</v>
      </c>
      <c r="R4" s="2">
        <v>4200000</v>
      </c>
      <c r="S4" s="2" t="s">
        <v>86</v>
      </c>
    </row>
    <row r="5" spans="1:19" x14ac:dyDescent="0.25">
      <c r="A5" s="4">
        <v>4</v>
      </c>
      <c r="B5" s="4">
        <f t="shared" si="0"/>
        <v>413.19444444444451</v>
      </c>
      <c r="C5" s="4">
        <f t="shared" si="1"/>
        <v>495.83333333333337</v>
      </c>
      <c r="D5" s="4">
        <f t="shared" si="2"/>
        <v>595</v>
      </c>
      <c r="E5" s="5">
        <f t="shared" si="3"/>
        <v>4600000</v>
      </c>
      <c r="F5" s="4">
        <f t="shared" si="4"/>
        <v>11133</v>
      </c>
      <c r="G5" s="4">
        <f t="shared" si="5"/>
        <v>9277</v>
      </c>
      <c r="H5" s="4">
        <f t="shared" si="6"/>
        <v>7731</v>
      </c>
      <c r="I5" s="4">
        <f t="shared" si="7"/>
        <v>0</v>
      </c>
      <c r="J5" s="4">
        <f t="shared" si="8"/>
        <v>0</v>
      </c>
      <c r="O5">
        <v>595</v>
      </c>
      <c r="P5">
        <f t="shared" ref="P4:P10" si="10">O5/1.2</f>
        <v>495.83333333333337</v>
      </c>
      <c r="Q5">
        <f t="shared" si="9"/>
        <v>413.19444444444451</v>
      </c>
      <c r="R5" s="2">
        <v>4600000</v>
      </c>
      <c r="S5" s="2" t="s">
        <v>87</v>
      </c>
    </row>
    <row r="6" spans="1:19" x14ac:dyDescent="0.25">
      <c r="A6" s="4">
        <v>5</v>
      </c>
      <c r="B6" s="4">
        <f t="shared" si="0"/>
        <v>326.23889999999994</v>
      </c>
      <c r="C6" s="4">
        <f t="shared" si="1"/>
        <v>391.48667999999992</v>
      </c>
      <c r="D6" s="4">
        <f t="shared" si="2"/>
        <v>469.78401599999989</v>
      </c>
      <c r="E6" s="5">
        <f t="shared" si="3"/>
        <v>3810000</v>
      </c>
      <c r="F6" s="4">
        <f t="shared" si="4"/>
        <v>11679</v>
      </c>
      <c r="G6" s="74">
        <f t="shared" si="5"/>
        <v>9732</v>
      </c>
      <c r="H6" s="74">
        <f t="shared" si="6"/>
        <v>8110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>36.37*10.764</f>
        <v>391.48667999999992</v>
      </c>
      <c r="Q6" s="7">
        <f t="shared" si="9"/>
        <v>326.23889999999994</v>
      </c>
      <c r="R6" s="75">
        <v>3810000</v>
      </c>
      <c r="S6" s="75" t="s">
        <v>88</v>
      </c>
    </row>
    <row r="7" spans="1:19" x14ac:dyDescent="0.25">
      <c r="A7" s="4">
        <v>6</v>
      </c>
      <c r="B7" s="4">
        <f t="shared" si="0"/>
        <v>325</v>
      </c>
      <c r="C7" s="4">
        <f t="shared" si="1"/>
        <v>390</v>
      </c>
      <c r="D7" s="4">
        <f t="shared" si="2"/>
        <v>468</v>
      </c>
      <c r="E7" s="5">
        <f t="shared" si="3"/>
        <v>4000000</v>
      </c>
      <c r="F7" s="4">
        <f t="shared" si="4"/>
        <v>12308</v>
      </c>
      <c r="G7" s="74">
        <f t="shared" si="5"/>
        <v>10256</v>
      </c>
      <c r="H7" s="74">
        <f t="shared" si="6"/>
        <v>8547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v>390</v>
      </c>
      <c r="Q7" s="7">
        <f t="shared" si="9"/>
        <v>325</v>
      </c>
      <c r="R7" s="75">
        <v>4000000</v>
      </c>
      <c r="S7" s="2"/>
    </row>
    <row r="8" spans="1:19" x14ac:dyDescent="0.25">
      <c r="A8" s="4">
        <v>7</v>
      </c>
      <c r="B8" s="4">
        <f t="shared" si="0"/>
        <v>287.5</v>
      </c>
      <c r="C8" s="4">
        <f t="shared" si="1"/>
        <v>345</v>
      </c>
      <c r="D8" s="4">
        <f t="shared" si="2"/>
        <v>414</v>
      </c>
      <c r="E8" s="5">
        <f t="shared" si="3"/>
        <v>4000000</v>
      </c>
      <c r="F8" s="4">
        <f t="shared" si="4"/>
        <v>13913</v>
      </c>
      <c r="G8" s="74">
        <f t="shared" si="5"/>
        <v>11594</v>
      </c>
      <c r="H8" s="74">
        <f t="shared" si="6"/>
        <v>9662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345</v>
      </c>
      <c r="Q8" s="7">
        <f t="shared" si="9"/>
        <v>287.5</v>
      </c>
      <c r="R8" s="75">
        <v>4000000</v>
      </c>
      <c r="S8" s="2"/>
    </row>
    <row r="9" spans="1:19" x14ac:dyDescent="0.25">
      <c r="A9" s="4">
        <v>8</v>
      </c>
      <c r="B9" s="4">
        <f t="shared" si="0"/>
        <v>458.33333333333337</v>
      </c>
      <c r="C9" s="4">
        <f t="shared" si="1"/>
        <v>550</v>
      </c>
      <c r="D9" s="4">
        <f t="shared" si="2"/>
        <v>660</v>
      </c>
      <c r="E9" s="5">
        <f t="shared" si="3"/>
        <v>5200000</v>
      </c>
      <c r="F9" s="4">
        <f t="shared" si="4"/>
        <v>11345</v>
      </c>
      <c r="G9" s="4">
        <f t="shared" si="5"/>
        <v>9455</v>
      </c>
      <c r="H9" s="4">
        <f t="shared" si="6"/>
        <v>7879</v>
      </c>
      <c r="I9" s="4">
        <f t="shared" si="7"/>
        <v>0</v>
      </c>
      <c r="J9" s="4">
        <f t="shared" si="8"/>
        <v>0</v>
      </c>
      <c r="O9">
        <v>0</v>
      </c>
      <c r="P9">
        <v>550</v>
      </c>
      <c r="Q9">
        <f t="shared" si="9"/>
        <v>458.33333333333337</v>
      </c>
      <c r="R9" s="2">
        <v>5200000</v>
      </c>
      <c r="S9" s="2"/>
    </row>
    <row r="10" spans="1:19" x14ac:dyDescent="0.25">
      <c r="A10" s="4">
        <v>9</v>
      </c>
      <c r="B10" s="4">
        <f t="shared" si="0"/>
        <v>266.66666666666669</v>
      </c>
      <c r="C10" s="4">
        <f t="shared" si="1"/>
        <v>320</v>
      </c>
      <c r="D10" s="4">
        <f t="shared" si="2"/>
        <v>384</v>
      </c>
      <c r="E10" s="5">
        <f t="shared" si="3"/>
        <v>3200000</v>
      </c>
      <c r="F10" s="4">
        <f t="shared" si="4"/>
        <v>12000</v>
      </c>
      <c r="G10" s="4">
        <f t="shared" si="5"/>
        <v>10000</v>
      </c>
      <c r="H10" s="4">
        <f t="shared" si="6"/>
        <v>8333</v>
      </c>
      <c r="I10" s="4">
        <f t="shared" si="7"/>
        <v>0</v>
      </c>
      <c r="J10" s="4">
        <f t="shared" si="8"/>
        <v>0</v>
      </c>
      <c r="O10">
        <v>0</v>
      </c>
      <c r="P10">
        <v>320</v>
      </c>
      <c r="Q10">
        <f t="shared" si="9"/>
        <v>266.66666666666669</v>
      </c>
      <c r="R10" s="2">
        <v>3200000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277</v>
      </c>
      <c r="H28" s="10">
        <f>G28*1.2</f>
        <v>332.4</v>
      </c>
      <c r="I28" s="10">
        <f>H28*12000</f>
        <v>3988799.9999999995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360</v>
      </c>
      <c r="H29" s="10">
        <f>G29/G28</f>
        <v>1.2996389891696751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2024-12-03T06:58:28Z</dcterms:modified>
</cp:coreProperties>
</file>