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Mahendra Wag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3" r:id="rId7"/>
    <sheet name="Sheet3" sheetId="3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B8" i="4"/>
  <c r="C8" i="4" s="1"/>
  <c r="E8" i="4"/>
  <c r="F8" i="4" s="1"/>
  <c r="I8" i="4"/>
  <c r="J8" i="4"/>
  <c r="Q8" i="4"/>
  <c r="A9" i="4"/>
  <c r="E9" i="4"/>
  <c r="I9" i="4"/>
  <c r="J9" i="4"/>
  <c r="Q9" i="4"/>
  <c r="B9" i="4" s="1"/>
  <c r="C9" i="4" s="1"/>
  <c r="A10" i="4"/>
  <c r="B10" i="4"/>
  <c r="C10" i="4" s="1"/>
  <c r="E10" i="4"/>
  <c r="F10" i="4"/>
  <c r="I10" i="4"/>
  <c r="J10" i="4"/>
  <c r="Q10" i="4"/>
  <c r="Q7" i="4"/>
  <c r="J7" i="4"/>
  <c r="I7" i="4"/>
  <c r="E7" i="4"/>
  <c r="B7" i="4"/>
  <c r="C7" i="4" s="1"/>
  <c r="D7" i="4" s="1"/>
  <c r="A7" i="4"/>
  <c r="Q6" i="4"/>
  <c r="P6" i="4"/>
  <c r="J6" i="4"/>
  <c r="I6" i="4"/>
  <c r="E6" i="4"/>
  <c r="B6" i="4"/>
  <c r="C6" i="4" s="1"/>
  <c r="D6" i="4" s="1"/>
  <c r="H6" i="4" s="1"/>
  <c r="A6" i="4"/>
  <c r="Q5" i="4"/>
  <c r="P5" i="4"/>
  <c r="J5" i="4"/>
  <c r="I5" i="4"/>
  <c r="E5" i="4"/>
  <c r="G5" i="4" s="1"/>
  <c r="B5" i="4"/>
  <c r="C5" i="4" s="1"/>
  <c r="D5" i="4" s="1"/>
  <c r="H5" i="4" s="1"/>
  <c r="A5" i="4"/>
  <c r="J4" i="4"/>
  <c r="I4" i="4"/>
  <c r="E4" i="4"/>
  <c r="B4" i="4"/>
  <c r="C4" i="4" s="1"/>
  <c r="D4" i="4" s="1"/>
  <c r="H4" i="4" s="1"/>
  <c r="A4" i="4"/>
  <c r="J3" i="4"/>
  <c r="I3" i="4"/>
  <c r="E3" i="4"/>
  <c r="G3" i="4" s="1"/>
  <c r="B3" i="4"/>
  <c r="C3" i="4" s="1"/>
  <c r="D3" i="4" s="1"/>
  <c r="H3" i="4" s="1"/>
  <c r="A3" i="4"/>
  <c r="J2" i="4"/>
  <c r="I2" i="4"/>
  <c r="E2" i="4"/>
  <c r="B2" i="4"/>
  <c r="C2" i="4" s="1"/>
  <c r="D2" i="4" s="1"/>
  <c r="A2" i="4"/>
  <c r="G10" i="4" l="1"/>
  <c r="D10" i="4"/>
  <c r="H10" i="4" s="1"/>
  <c r="D9" i="4"/>
  <c r="H9" i="4" s="1"/>
  <c r="G9" i="4"/>
  <c r="G8" i="4"/>
  <c r="D8" i="4"/>
  <c r="H8" i="4" s="1"/>
  <c r="F9" i="4"/>
  <c r="H7" i="4"/>
  <c r="G7" i="4"/>
  <c r="H2" i="4"/>
  <c r="G2" i="4"/>
  <c r="G4" i="4"/>
  <c r="G6" i="4"/>
  <c r="F2" i="4"/>
  <c r="F3" i="4"/>
  <c r="F4" i="4"/>
  <c r="F5" i="4"/>
  <c r="F6" i="4"/>
  <c r="F7" i="4"/>
  <c r="D33" i="23" l="1"/>
  <c r="D34" i="23"/>
  <c r="D32" i="23"/>
  <c r="D35" i="23" s="1"/>
  <c r="E35" i="23" s="1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<sst xmlns="http://schemas.openxmlformats.org/spreadsheetml/2006/main" count="130" uniqueCount="99">
  <si>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</si>
  <si>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</si>
  <si>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</si>
  <si>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</si>
  <si>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</si>
  <si>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</si>
  <si>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</si>
  <si>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</si>
  <si>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</si>
  <si>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</si>
  <si>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</si>
  <si>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</si>
  <si>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</si>
  <si>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</si>
  <si>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</si>
  <si>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</si>
  <si>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</si>
  <si>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</si>
  <si>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</si>
  <si>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</si>
  <si>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</si>
  <si>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</si>
  <si>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</si>
  <si>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</si>
  <si>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</si>
  <si>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</si>
  <si>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</si>
  <si>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</si>
  <si>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</si>
  <si>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</si>
  <si>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</si>
  <si>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</si>
  <si>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</si>
  <si>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</si>
  <si>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</si>
  <si>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</si>
  <si>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</si>
  <si>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</si>
  <si>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</si>
  <si>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</si>
  <si>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</si>
  <si>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</si>
  <si>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</si>
  <si>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</si>
  <si>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</si>
  <si>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</si>
  <si>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</si>
  <si>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</si>
  <si>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</si>
  <si>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</si>
  <si>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</si>
  <si>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</si>
  <si>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</si>
  <si>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</si>
  <si>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</si>
  <si>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</si>
  <si>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</si>
  <si>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</si>
  <si>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</si>
  <si>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</si>
  <si>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</si>
  <si>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</si>
  <si>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</si>
  <si>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</si>
  <si>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</si>
  <si>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</si>
  <si>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</si>
  <si>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</si>
  <si>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</si>
  <si>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</si>
  <si>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</si>
  <si>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</si>
  <si>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</si>
  <si>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</si>
  <si>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</si>
  <si>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</si>
  <si>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</si>
  <si>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</si>
  <si>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</si>
  <si>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</si>
  <si>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</si>
  <si>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</si>
  <si>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</si>
  <si>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</si>
  <si>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</si>
  <si>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</si>
  <si>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</si>
  <si>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</si>
  <si>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</si>
  <si>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</si>
  <si>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</si>
  <si>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</si>
  <si>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</si>
  <si>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</si>
  <si>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</si>
  <si>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</si>
  <si>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</si>
  <si>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</si>
  <si>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1st 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</si>
</sst>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347383</xdr:colOff>
      <xdr:row>4</xdr:row>
      <xdr:rowOff>22412</xdr:rowOff>
    </xdr:from>
    <xdr:to>
      <xdr:col>16</xdr:col>
      <xdr:colOff>199466</xdr:colOff>
      <xdr:row>32</xdr:row>
      <xdr:rowOff>89087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383" y="784412"/>
          <a:ext cx="9533965" cy="540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89647</xdr:rowOff>
    </xdr:from>
    <xdr:to>
      <xdr:col>15</xdr:col>
      <xdr:colOff>219075</xdr:colOff>
      <xdr:row>33</xdr:row>
      <xdr:rowOff>99172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0647"/>
          <a:ext cx="9295840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152400</xdr:rowOff>
    </xdr:from>
    <xdr:to>
      <xdr:col>16</xdr:col>
      <xdr:colOff>142875</xdr:colOff>
      <xdr:row>24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52400"/>
          <a:ext cx="9591675" cy="4438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370209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23809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42035</v>
      </c>
      <c r="F2" s="73"/>
      <c r="G2" s="124" t="s">
        <v>76</v>
      </c>
      <c r="H2" s="125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17200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7.0000000000000007E-2</v>
      </c>
      <c r="D8" s="100">
        <f>1-C8</f>
        <v>0.92999999999999994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21204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38404</v>
      </c>
      <c r="D10" s="57" t="s">
        <v>61</v>
      </c>
      <c r="E10" s="58">
        <f>ROUND(C10/10.764,0)</f>
        <v>3568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2017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7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53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604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2155072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1208000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6"/>
      <c r="L1" s="126"/>
      <c r="M1" s="126"/>
      <c r="N1" s="126"/>
      <c r="O1" s="126"/>
      <c r="P1" s="126"/>
      <c r="Q1" s="126"/>
      <c r="R1" s="12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1" sqref="G11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27"/>
      <c r="B2" s="127"/>
      <c r="C2" s="120" t="s">
        <v>98</v>
      </c>
      <c r="D2" s="17"/>
      <c r="F2" s="76"/>
      <c r="G2" s="76"/>
    </row>
    <row r="3" spans="1:8">
      <c r="A3" s="15" t="s">
        <v>13</v>
      </c>
      <c r="B3" s="19"/>
      <c r="C3" s="20">
        <v>4500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7</v>
      </c>
      <c r="D7" s="25"/>
      <c r="F7" s="76"/>
      <c r="G7" s="76"/>
    </row>
    <row r="8" spans="1:8">
      <c r="A8" s="15" t="s">
        <v>18</v>
      </c>
      <c r="B8" s="24"/>
      <c r="C8" s="25">
        <v>53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10.5</v>
      </c>
      <c r="D10" s="25"/>
      <c r="F10" s="76"/>
      <c r="G10" s="76"/>
    </row>
    <row r="11" spans="1:8">
      <c r="A11" s="15"/>
      <c r="B11" s="26"/>
      <c r="C11" s="27">
        <f>C10%</f>
        <v>0.105</v>
      </c>
      <c r="D11" s="27"/>
      <c r="F11" s="76"/>
      <c r="G11" s="76"/>
    </row>
    <row r="12" spans="1:8">
      <c r="A12" s="15" t="s">
        <v>21</v>
      </c>
      <c r="B12" s="19"/>
      <c r="C12" s="20">
        <f>C6*C11</f>
        <v>210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1790</v>
      </c>
      <c r="D13" s="23"/>
      <c r="F13" s="76"/>
      <c r="G13" s="76"/>
    </row>
    <row r="14" spans="1:8">
      <c r="A14" s="15" t="s">
        <v>15</v>
      </c>
      <c r="B14" s="19"/>
      <c r="C14" s="20">
        <f>C5</f>
        <v>2500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4290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466</v>
      </c>
      <c r="D18" s="74"/>
      <c r="E18" s="75"/>
      <c r="F18" s="76"/>
      <c r="G18" s="76"/>
    </row>
    <row r="19" spans="1:7">
      <c r="A19" s="15"/>
      <c r="B19" s="6"/>
      <c r="C19" s="30">
        <f>C18*C16</f>
        <v>1999140</v>
      </c>
      <c r="D19" s="76" t="s">
        <v>68</v>
      </c>
      <c r="E19" s="30"/>
      <c r="F19" s="76"/>
      <c r="G19" s="76"/>
    </row>
    <row r="20" spans="1:7">
      <c r="A20" s="15"/>
      <c r="B20" s="61">
        <f>C20*90%</f>
        <v>1619303.4000000001</v>
      </c>
      <c r="C20" s="31">
        <f>C19*90%</f>
        <v>1799226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1599312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932000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4164.875</v>
      </c>
      <c r="D25" s="31"/>
    </row>
    <row r="26" spans="1:7">
      <c r="C26" s="31"/>
      <c r="D26" s="31"/>
    </row>
    <row r="27" spans="1:7">
      <c r="A27" s="6"/>
      <c r="B27" s="6"/>
      <c r="C27" s="31"/>
      <c r="D27" s="116"/>
    </row>
    <row r="28" spans="1:7">
      <c r="A28" s="6"/>
      <c r="B28" s="6"/>
      <c r="C28"/>
      <c r="D28" s="116"/>
    </row>
    <row r="29" spans="1:7">
      <c r="A29" s="6"/>
      <c r="B29" s="6"/>
      <c r="C29"/>
      <c r="D29" s="117"/>
      <c r="E29" s="118"/>
    </row>
    <row r="30" spans="1:7">
      <c r="A30" s="121"/>
      <c r="C30"/>
      <c r="D30"/>
      <c r="E30" s="119"/>
    </row>
    <row r="31" spans="1:7">
      <c r="C31"/>
      <c r="D31"/>
    </row>
    <row r="32" spans="1:7">
      <c r="C32">
        <v>78.41</v>
      </c>
      <c r="D32" s="122">
        <f>C32*10.764</f>
        <v>844.00523999999996</v>
      </c>
    </row>
    <row r="33" spans="1:9">
      <c r="C33">
        <v>12.24</v>
      </c>
      <c r="D33" s="122">
        <f t="shared" ref="D33:D34" si="0">C33*10.764</f>
        <v>131.75136000000001</v>
      </c>
    </row>
    <row r="34" spans="1:9">
      <c r="C34">
        <v>6.23</v>
      </c>
      <c r="D34" s="122">
        <f t="shared" si="0"/>
        <v>67.059719999999999</v>
      </c>
      <c r="G34" s="73"/>
      <c r="H34" s="73"/>
    </row>
    <row r="35" spans="1:9">
      <c r="C35"/>
      <c r="D35" s="123">
        <f>SUM(D32:D34)</f>
        <v>1042.8163199999999</v>
      </c>
      <c r="E35" s="122">
        <f>D35*1.2</f>
        <v>1251.3795839999998</v>
      </c>
      <c r="H35" s="122"/>
      <c r="I35" s="122"/>
    </row>
    <row r="36" spans="1:9">
      <c r="C36"/>
      <c r="D36"/>
      <c r="E36" s="73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3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R10" sqref="R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D10" si="2">B2*1.2</f>
        <v>0</v>
      </c>
      <c r="D2" s="4">
        <f t="shared" si="2"/>
        <v>0</v>
      </c>
      <c r="E2" s="5">
        <f t="shared" ref="E2:E10" si="3">R2</f>
        <v>0</v>
      </c>
      <c r="F2" s="4" t="e">
        <f t="shared" ref="F2:F10" si="4">ROUND((E2/B2),0)</f>
        <v>#DIV/0!</v>
      </c>
      <c r="G2" s="4" t="e">
        <f t="shared" ref="G2:G10" si="5">ROUND((E2/C2),0)</f>
        <v>#DIV/0!</v>
      </c>
      <c r="H2" s="4" t="e">
        <f t="shared" ref="H2:H10" si="6">ROUND((E2/D2),0)</f>
        <v>#DIV/0!</v>
      </c>
      <c r="I2" s="4">
        <f t="shared" ref="I2:J10" si="7">T2</f>
        <v>0</v>
      </c>
      <c r="J2" s="4">
        <f t="shared" si="7"/>
        <v>0</v>
      </c>
      <c r="K2" s="73"/>
      <c r="L2" s="73"/>
      <c r="M2" s="73"/>
      <c r="N2" s="73"/>
      <c r="O2" s="73">
        <v>0</v>
      </c>
      <c r="P2" s="73">
        <v>0</v>
      </c>
      <c r="Q2" s="73"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0</v>
      </c>
      <c r="P3" s="73">
        <v>0</v>
      </c>
      <c r="Q3" s="73"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v>0</v>
      </c>
      <c r="Q4" s="73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f t="shared" ref="P5:Q10" si="8">O5/1.2</f>
        <v>0</v>
      </c>
      <c r="Q5" s="73">
        <f t="shared" si="8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369.16666666666669</v>
      </c>
      <c r="C7" s="4">
        <f t="shared" si="2"/>
        <v>443</v>
      </c>
      <c r="D7" s="4">
        <f t="shared" si="2"/>
        <v>531.6</v>
      </c>
      <c r="E7" s="5">
        <f t="shared" si="3"/>
        <v>1600000</v>
      </c>
      <c r="F7" s="4">
        <f t="shared" si="4"/>
        <v>4334</v>
      </c>
      <c r="G7" s="4">
        <f t="shared" si="5"/>
        <v>3612</v>
      </c>
      <c r="H7" s="4">
        <f t="shared" si="6"/>
        <v>3010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v>443</v>
      </c>
      <c r="Q7" s="73">
        <f>P7/1.2</f>
        <v>369.16666666666669</v>
      </c>
      <c r="R7" s="2">
        <v>1600000</v>
      </c>
      <c r="S7" s="2"/>
      <c r="T7" s="2"/>
    </row>
    <row r="8" spans="1:35">
      <c r="A8" s="4">
        <f t="shared" ref="A8:A10" si="9">N8</f>
        <v>0</v>
      </c>
      <c r="B8" s="4">
        <f t="shared" ref="B8:B10" si="10">Q8</f>
        <v>500</v>
      </c>
      <c r="C8" s="4">
        <f t="shared" ref="C8:C10" si="11">B8*1.2</f>
        <v>600</v>
      </c>
      <c r="D8" s="4">
        <f t="shared" ref="D8:D10" si="12">C8*1.2</f>
        <v>720</v>
      </c>
      <c r="E8" s="5">
        <f t="shared" ref="E8:E10" si="13">R8</f>
        <v>2250000</v>
      </c>
      <c r="F8" s="4">
        <f t="shared" ref="F8:F10" si="14">ROUND((E8/B8),0)</f>
        <v>4500</v>
      </c>
      <c r="G8" s="4">
        <f t="shared" ref="G8:G10" si="15">ROUND((E8/C8),0)</f>
        <v>3750</v>
      </c>
      <c r="H8" s="4">
        <f t="shared" ref="H8:H10" si="16">ROUND((E8/D8),0)</f>
        <v>3125</v>
      </c>
      <c r="I8" s="4">
        <f t="shared" ref="I8:I10" si="17">T8</f>
        <v>0</v>
      </c>
      <c r="J8" s="4">
        <f t="shared" ref="J8:J10" si="18">U8</f>
        <v>0</v>
      </c>
      <c r="K8" s="73"/>
      <c r="L8" s="73"/>
      <c r="M8" s="73"/>
      <c r="N8" s="73"/>
      <c r="O8" s="73">
        <v>0</v>
      </c>
      <c r="P8" s="73">
        <v>600</v>
      </c>
      <c r="Q8" s="73">
        <f t="shared" ref="Q8:Q10" si="19">P8/1.2</f>
        <v>500</v>
      </c>
      <c r="R8" s="2">
        <v>2250000</v>
      </c>
      <c r="S8" s="2"/>
      <c r="T8" s="2"/>
    </row>
    <row r="9" spans="1:35">
      <c r="A9" s="4">
        <f t="shared" si="9"/>
        <v>0</v>
      </c>
      <c r="B9" s="4">
        <f t="shared" si="10"/>
        <v>475</v>
      </c>
      <c r="C9" s="4">
        <f t="shared" si="11"/>
        <v>570</v>
      </c>
      <c r="D9" s="4">
        <f t="shared" si="12"/>
        <v>684</v>
      </c>
      <c r="E9" s="5">
        <f t="shared" si="13"/>
        <v>2500000</v>
      </c>
      <c r="F9" s="4">
        <f t="shared" si="14"/>
        <v>5263</v>
      </c>
      <c r="G9" s="4">
        <f t="shared" si="15"/>
        <v>4386</v>
      </c>
      <c r="H9" s="4">
        <f t="shared" si="16"/>
        <v>3655</v>
      </c>
      <c r="I9" s="4">
        <f t="shared" si="17"/>
        <v>0</v>
      </c>
      <c r="J9" s="4">
        <f t="shared" si="18"/>
        <v>0</v>
      </c>
      <c r="K9" s="73"/>
      <c r="L9" s="73"/>
      <c r="M9" s="73"/>
      <c r="N9" s="73"/>
      <c r="O9" s="73">
        <v>0</v>
      </c>
      <c r="P9" s="73">
        <v>570</v>
      </c>
      <c r="Q9" s="73">
        <f t="shared" si="19"/>
        <v>475</v>
      </c>
      <c r="R9" s="2">
        <v>2500000</v>
      </c>
      <c r="S9" s="2"/>
      <c r="T9" s="2"/>
    </row>
    <row r="10" spans="1:35">
      <c r="A10" s="4">
        <f t="shared" si="9"/>
        <v>0</v>
      </c>
      <c r="B10" s="4">
        <f t="shared" si="10"/>
        <v>0</v>
      </c>
      <c r="C10" s="4">
        <f t="shared" si="11"/>
        <v>0</v>
      </c>
      <c r="D10" s="4">
        <f t="shared" si="12"/>
        <v>0</v>
      </c>
      <c r="E10" s="5">
        <f t="shared" si="13"/>
        <v>1600003</v>
      </c>
      <c r="F10" s="4" t="e">
        <f t="shared" si="14"/>
        <v>#DIV/0!</v>
      </c>
      <c r="G10" s="4" t="e">
        <f t="shared" si="15"/>
        <v>#DIV/0!</v>
      </c>
      <c r="H10" s="4" t="e">
        <f t="shared" si="16"/>
        <v>#DIV/0!</v>
      </c>
      <c r="I10" s="4">
        <f t="shared" si="17"/>
        <v>0</v>
      </c>
      <c r="J10" s="4">
        <f t="shared" si="18"/>
        <v>0</v>
      </c>
      <c r="K10" s="73"/>
      <c r="L10" s="73"/>
      <c r="M10" s="73"/>
      <c r="N10" s="73"/>
      <c r="O10" s="73">
        <v>0</v>
      </c>
      <c r="P10" s="73">
        <v>0</v>
      </c>
      <c r="Q10" s="73">
        <f t="shared" si="19"/>
        <v>0</v>
      </c>
      <c r="R10" s="2">
        <v>1600003</v>
      </c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zoomScale="85" zoomScaleNormal="85" workbookViewId="0">
      <selection activeCell="I5" sqref="I5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5" zoomScaleNormal="85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H15" sqref="H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2024-11-30T09:23:21Z</dcterms:modified>
</cp:coreProperties>
</file>