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PMC Vashi\Kisan Mahadu Bhoir\"/>
    </mc:Choice>
  </mc:AlternateContent>
  <xr:revisionPtr revIDLastSave="0" documentId="13_ncr:1_{DEBD34D5-84E4-4A5C-BA82-F3E9B60B76A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<sst xmlns="http://schemas.openxmlformats.org/spreadsheetml/2006/main" count="134" uniqueCount="92">
  <si>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</si>
  <si>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</si>
  <si>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</si>
  <si>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</si>
  <si>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</si>
  <si>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</si>
  <si>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</si>
  <si>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</si>
  <si>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</si>
  <si>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</si>
  <si>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</si>
  <si>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</si>
  <si>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</si>
  <si>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</si>
  <si>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</si>
  <si>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</si>
  <si>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</si>
  <si>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</si>
  <si>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</si>
  <si>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</si>
  <si>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</si>
  <si>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</si>
  <si>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</si>
  <si>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</si>
  <si>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</si>
  <si>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</si>
  <si>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</si>
  <si>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</si>
  <si>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</si>
  <si>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</si>
  <si>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</si>
  <si>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</si>
  <si>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</si>
  <si>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</si>
  <si>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</si>
  <si>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</si>
  <si>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</si>
  <si>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</si>
  <si>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</si>
  <si>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</si>
  <si>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</si>
  <si>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</si>
  <si>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</si>
  <si>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</si>
  <si>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</si>
  <si>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</si>
  <si>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</si>
  <si>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</si>
  <si>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</si>
  <si>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</si>
  <si>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</si>
  <si>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</si>
  <si>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</si>
  <si>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</si>
  <si>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</si>
  <si>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</si>
  <si>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</si>
  <si>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</si>
  <si>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</si>
  <si>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</si>
  <si>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</si>
  <si>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</si>
  <si>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</si>
  <si>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</si>
  <si>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</si>
  <si>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</si>
  <si>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</si>
  <si>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</si>
  <si>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</si>
  <si>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</si>
  <si>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</si>
  <si>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</si>
  <si>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</si>
  <si>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</si>
  <si>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</si>
  <si>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</si>
  <si>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</si>
  <si>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</si>
  <si>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</si>
  <si>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</si>
  <si>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</si>
  <si>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</si>
  <si>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</si>
  <si>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</si>
  <si>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</si>
  <si>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ENCL BALC</t>
  </si>
  <si>
    <t>TACA</t>
  </si>
  <si>
    <t>IGR-14.06.24</t>
  </si>
  <si>
    <t>IGR-02.06.24</t>
  </si>
  <si>
    <t>IGR-16.05.24</t>
  </si>
  <si>
    <t>IGR-07.04.24</t>
  </si>
  <si>
    <t>IGR-31.03.24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</si>
</sst>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AB7DF-E3CB-45F2-8844-CEFDC87F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D949A-B85D-4CF9-BD4B-150613C4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973C2-65E5-464D-B473-6606A6A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9D1B5-B153-47A3-9173-8512DC469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A2222-819E-473C-AF8F-9882BB0E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20276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CC78B4-7A77-446D-BF44-AE9D80926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2FA69-FAA4-4CDA-BFFA-EC76D6ED6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opLeftCell="A2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11300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8800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8800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11300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339</v>
      </c>
      <c r="D18" s="24"/>
    </row>
    <row r="19" spans="1:5" x14ac:dyDescent="0.25">
      <c r="A19" s="15" t="s">
        <v>73</v>
      </c>
      <c r="B19" s="6"/>
      <c r="C19" s="30">
        <f>C18*C16</f>
        <v>3830700</v>
      </c>
      <c r="D19" s="71"/>
      <c r="E19" s="65"/>
    </row>
    <row r="20" spans="1:5" x14ac:dyDescent="0.25">
      <c r="A20" s="15" t="s">
        <v>24</v>
      </c>
      <c r="C20" s="31">
        <f>C19*90%</f>
        <v>3447630</v>
      </c>
      <c r="D20" s="30"/>
      <c r="E20" s="65"/>
    </row>
    <row r="21" spans="1:5" x14ac:dyDescent="0.25">
      <c r="A21" s="15" t="s">
        <v>25</v>
      </c>
      <c r="C21" s="31">
        <f>C19*80%</f>
        <v>3064560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847500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7980.625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339</v>
      </c>
      <c r="C2" s="4">
        <f t="shared" ref="C2:C16" si="1">B2*1.2</f>
        <v>406.8</v>
      </c>
      <c r="D2" s="4">
        <f t="shared" ref="D2:D16" si="2">C2*1.2</f>
        <v>488.15999999999997</v>
      </c>
      <c r="E2" s="5">
        <f t="shared" ref="E2:E16" si="3">R2</f>
        <v>3581000</v>
      </c>
      <c r="F2" s="4">
        <f t="shared" ref="F2:F15" si="4">ROUND((E2/B2),0)</f>
        <v>10563</v>
      </c>
      <c r="G2" s="4">
        <f t="shared" ref="G2:G15" si="5">ROUND((E2/C2),0)</f>
        <v>8803</v>
      </c>
      <c r="H2" s="4">
        <f t="shared" ref="H2:H15" si="6">ROUND((E2/D2),0)</f>
        <v>7336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339</v>
      </c>
      <c r="R2" s="2">
        <v>3581000</v>
      </c>
      <c r="S2" s="2" t="s">
        <v>87</v>
      </c>
    </row>
    <row r="3" spans="1:19" x14ac:dyDescent="0.25">
      <c r="A3" s="4">
        <v>2</v>
      </c>
      <c r="B3" s="4">
        <f t="shared" si="0"/>
        <v>339</v>
      </c>
      <c r="C3" s="4">
        <f t="shared" si="1"/>
        <v>406.8</v>
      </c>
      <c r="D3" s="4">
        <f t="shared" si="2"/>
        <v>488.15999999999997</v>
      </c>
      <c r="E3" s="5">
        <f t="shared" si="3"/>
        <v>3789000</v>
      </c>
      <c r="F3" s="4">
        <f t="shared" si="4"/>
        <v>11177</v>
      </c>
      <c r="G3" s="4">
        <f t="shared" si="5"/>
        <v>9314</v>
      </c>
      <c r="H3" s="4">
        <f t="shared" si="6"/>
        <v>7762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339</v>
      </c>
      <c r="R3" s="2">
        <v>3789000</v>
      </c>
      <c r="S3" s="2" t="s">
        <v>88</v>
      </c>
    </row>
    <row r="4" spans="1:19" x14ac:dyDescent="0.25">
      <c r="A4" s="4">
        <v>3</v>
      </c>
      <c r="B4" s="4">
        <f t="shared" si="0"/>
        <v>339</v>
      </c>
      <c r="C4" s="4">
        <f t="shared" si="1"/>
        <v>406.8</v>
      </c>
      <c r="D4" s="4">
        <f t="shared" si="2"/>
        <v>488.15999999999997</v>
      </c>
      <c r="E4" s="5">
        <f t="shared" si="3"/>
        <v>3779000</v>
      </c>
      <c r="F4" s="73">
        <f t="shared" si="4"/>
        <v>11147</v>
      </c>
      <c r="G4" s="73">
        <f t="shared" si="5"/>
        <v>9290</v>
      </c>
      <c r="H4" s="73">
        <f t="shared" si="6"/>
        <v>7741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339</v>
      </c>
      <c r="R4" s="74">
        <v>3779000</v>
      </c>
      <c r="S4" s="74" t="s">
        <v>89</v>
      </c>
    </row>
    <row r="5" spans="1:19" x14ac:dyDescent="0.25">
      <c r="A5" s="4">
        <v>4</v>
      </c>
      <c r="B5" s="4">
        <f t="shared" si="0"/>
        <v>339</v>
      </c>
      <c r="C5" s="4">
        <f t="shared" si="1"/>
        <v>406.8</v>
      </c>
      <c r="D5" s="4">
        <f t="shared" si="2"/>
        <v>488.15999999999997</v>
      </c>
      <c r="E5" s="5">
        <f t="shared" si="3"/>
        <v>3888000</v>
      </c>
      <c r="F5" s="4">
        <f t="shared" si="4"/>
        <v>11469</v>
      </c>
      <c r="G5" s="4">
        <f t="shared" si="5"/>
        <v>9558</v>
      </c>
      <c r="H5" s="4">
        <f t="shared" si="6"/>
        <v>7965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339</v>
      </c>
      <c r="R5" s="2">
        <v>3888000</v>
      </c>
      <c r="S5" s="2" t="s">
        <v>90</v>
      </c>
    </row>
    <row r="6" spans="1:19" x14ac:dyDescent="0.25">
      <c r="A6" s="4">
        <v>5</v>
      </c>
      <c r="B6" s="4">
        <f t="shared" si="0"/>
        <v>339</v>
      </c>
      <c r="C6" s="4">
        <f t="shared" si="1"/>
        <v>406.8</v>
      </c>
      <c r="D6" s="4">
        <f t="shared" si="2"/>
        <v>488.15999999999997</v>
      </c>
      <c r="E6" s="5">
        <f t="shared" si="3"/>
        <v>3799000</v>
      </c>
      <c r="F6" s="73">
        <f t="shared" si="4"/>
        <v>11206</v>
      </c>
      <c r="G6" s="73">
        <f t="shared" si="5"/>
        <v>9339</v>
      </c>
      <c r="H6" s="73">
        <f t="shared" si="6"/>
        <v>7782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339</v>
      </c>
      <c r="R6" s="74">
        <v>3799000</v>
      </c>
      <c r="S6" s="74" t="s">
        <v>91</v>
      </c>
    </row>
    <row r="7" spans="1:19" x14ac:dyDescent="0.25">
      <c r="A7" s="4">
        <v>6</v>
      </c>
      <c r="B7" s="4">
        <f t="shared" si="0"/>
        <v>371</v>
      </c>
      <c r="C7" s="4">
        <f t="shared" si="1"/>
        <v>445.2</v>
      </c>
      <c r="D7" s="4">
        <f t="shared" si="2"/>
        <v>534.24</v>
      </c>
      <c r="E7" s="5">
        <f t="shared" si="3"/>
        <v>4400000</v>
      </c>
      <c r="F7" s="73">
        <f t="shared" si="4"/>
        <v>11860</v>
      </c>
      <c r="G7" s="73">
        <f t="shared" si="5"/>
        <v>9883</v>
      </c>
      <c r="H7" s="73">
        <f t="shared" si="6"/>
        <v>8236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371</v>
      </c>
      <c r="R7" s="74">
        <v>4400000</v>
      </c>
      <c r="S7" s="2"/>
    </row>
    <row r="8" spans="1:19" x14ac:dyDescent="0.25">
      <c r="A8" s="4">
        <v>7</v>
      </c>
      <c r="B8" s="4">
        <f t="shared" si="0"/>
        <v>339</v>
      </c>
      <c r="C8" s="4">
        <f t="shared" si="1"/>
        <v>406.8</v>
      </c>
      <c r="D8" s="4">
        <f t="shared" si="2"/>
        <v>488.15999999999997</v>
      </c>
      <c r="E8" s="5">
        <f t="shared" si="3"/>
        <v>4020000</v>
      </c>
      <c r="F8" s="73">
        <f t="shared" si="4"/>
        <v>11858</v>
      </c>
      <c r="G8" s="73">
        <f t="shared" si="5"/>
        <v>9882</v>
      </c>
      <c r="H8" s="73">
        <f t="shared" si="6"/>
        <v>8235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339</v>
      </c>
      <c r="R8" s="74">
        <v>4020000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83</v>
      </c>
      <c r="G25" s="52">
        <v>269</v>
      </c>
    </row>
    <row r="26" spans="1:19" s="10" customFormat="1" x14ac:dyDescent="0.25">
      <c r="F26" s="52" t="s">
        <v>84</v>
      </c>
      <c r="G26" s="52">
        <v>61</v>
      </c>
    </row>
    <row r="27" spans="1:19" s="10" customFormat="1" x14ac:dyDescent="0.25">
      <c r="F27" s="52" t="s">
        <v>85</v>
      </c>
      <c r="G27" s="52">
        <v>9</v>
      </c>
    </row>
    <row r="28" spans="1:19" s="10" customFormat="1" x14ac:dyDescent="0.25">
      <c r="C28" s="67" t="s">
        <v>74</v>
      </c>
      <c r="D28" s="67"/>
      <c r="F28" s="52" t="s">
        <v>86</v>
      </c>
      <c r="G28" s="52">
        <f>SUM(G25:G27)</f>
        <v>339</v>
      </c>
    </row>
    <row r="29" spans="1:19" s="10" customFormat="1" x14ac:dyDescent="0.25">
      <c r="C29" s="67" t="s">
        <v>1</v>
      </c>
      <c r="D29" s="67">
        <v>3430000</v>
      </c>
      <c r="F29" s="52" t="s">
        <v>71</v>
      </c>
      <c r="G29" s="52">
        <v>373</v>
      </c>
      <c r="H29" s="10">
        <f>G29/G28</f>
        <v>1.1002949852507375</v>
      </c>
    </row>
    <row r="30" spans="1:19" s="10" customFormat="1" x14ac:dyDescent="0.25">
      <c r="F30" s="52" t="s">
        <v>72</v>
      </c>
      <c r="G30" s="52">
        <v>11300</v>
      </c>
    </row>
    <row r="31" spans="1:19" s="10" customFormat="1" x14ac:dyDescent="0.25">
      <c r="C31" s="69"/>
      <c r="D31" s="69"/>
      <c r="F31" s="69" t="s">
        <v>73</v>
      </c>
      <c r="G31" s="69">
        <f>G28*G30</f>
        <v>3830700</v>
      </c>
      <c r="H31" s="10">
        <f>G31/D29</f>
        <v>1.1168221574344024</v>
      </c>
    </row>
    <row r="32" spans="1:19" s="10" customFormat="1" x14ac:dyDescent="0.25">
      <c r="C32" s="69"/>
      <c r="D32" s="69"/>
      <c r="F32" s="69" t="s">
        <v>24</v>
      </c>
      <c r="G32" s="69">
        <f>G31*90%</f>
        <v>3447630</v>
      </c>
    </row>
    <row r="33" spans="3:7" s="10" customFormat="1" x14ac:dyDescent="0.25">
      <c r="C33" s="69"/>
      <c r="D33" s="69"/>
      <c r="F33" s="69" t="s">
        <v>25</v>
      </c>
      <c r="G33" s="69">
        <f>G31*80%</f>
        <v>3064560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2024-11-30T11:20:11Z</dcterms:modified>
</cp:coreProperties>
</file>