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4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P2"/>
  <c r="B2" s="1"/>
  <c r="J2"/>
  <c r="I2"/>
  <c r="E2"/>
  <c r="A2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F3" l="1"/>
  <c r="C3"/>
  <c r="F2"/>
  <c r="C2"/>
  <c r="F6"/>
  <c r="C6"/>
  <c r="F5"/>
  <c r="C5"/>
  <c r="F4"/>
  <c r="C4"/>
  <c r="F8"/>
  <c r="C8"/>
  <c r="F12"/>
  <c r="C12"/>
  <c r="F7"/>
  <c r="C7"/>
  <c r="F11"/>
  <c r="C11"/>
  <c r="F15"/>
  <c r="C15"/>
  <c r="F10"/>
  <c r="C10"/>
  <c r="F14"/>
  <c r="C14"/>
  <c r="F9"/>
  <c r="C9"/>
  <c r="F13"/>
  <c r="C13"/>
  <c r="G5" l="1"/>
  <c r="D5"/>
  <c r="H5" s="1"/>
  <c r="G2"/>
  <c r="D2"/>
  <c r="H2" s="1"/>
  <c r="G4"/>
  <c r="D4"/>
  <c r="H4" s="1"/>
  <c r="G6"/>
  <c r="D6"/>
  <c r="H6" s="1"/>
  <c r="G3"/>
  <c r="D3"/>
  <c r="H3" s="1"/>
  <c r="G13"/>
  <c r="D13"/>
  <c r="H13" s="1"/>
  <c r="G10"/>
  <c r="D10"/>
  <c r="H10" s="1"/>
  <c r="D11"/>
  <c r="H11" s="1"/>
  <c r="G11"/>
  <c r="G8"/>
  <c r="D8"/>
  <c r="H8" s="1"/>
  <c r="D9"/>
  <c r="H9" s="1"/>
  <c r="G9"/>
  <c r="D14"/>
  <c r="H14" s="1"/>
  <c r="G14"/>
  <c r="G15"/>
  <c r="D15"/>
  <c r="H15" s="1"/>
  <c r="D7"/>
  <c r="H7" s="1"/>
  <c r="G7"/>
  <c r="D12"/>
  <c r="H12" s="1"/>
  <c r="G12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<sst xmlns="http://schemas.openxmlformats.org/spreadsheetml/2006/main" count="129" uniqueCount="99">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</sst>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5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5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43" fontId="7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438150</xdr:colOff>
      <xdr:row>30</xdr:row>
      <xdr:rowOff>106432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31846" cy="58214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87923</xdr:rowOff>
    </xdr:from>
    <xdr:to>
      <xdr:col>15</xdr:col>
      <xdr:colOff>447675</xdr:colOff>
      <xdr:row>35</xdr:row>
      <xdr:rowOff>40298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9923"/>
          <a:ext cx="9569694" cy="5857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161925</xdr:colOff>
      <xdr:row>28</xdr:row>
      <xdr:rowOff>66675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243271" cy="5400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38535</v>
      </c>
      <c r="F2" s="48"/>
      <c r="G2" s="119" t="s">
        <v>76</v>
      </c>
      <c r="H2" s="120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36500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36500</v>
      </c>
      <c r="D5" s="33" t="s">
        <v>61</v>
      </c>
      <c r="E5" s="34">
        <f>ROUND(C5/10.764,0)</f>
        <v>3391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17000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19500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/>
      <c r="D8" s="74">
        <f>1-C8</f>
        <v>1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19500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36500</v>
      </c>
      <c r="D10" s="33" t="s">
        <v>61</v>
      </c>
      <c r="E10" s="34">
        <f>ROUND(C10/10.764,0)</f>
        <v>3391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2024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2024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0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60</v>
      </c>
      <c r="D15" s="48"/>
      <c r="E15" s="48"/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48"/>
      <c r="D16" s="48"/>
      <c r="E16" s="37"/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48">
        <v>800</v>
      </c>
      <c r="D17">
        <f>C17*E10</f>
        <v>2712800</v>
      </c>
      <c r="E17" s="30"/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48"/>
      <c r="D18" s="48"/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G12" sqref="G1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8" max="8" width="14.285156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7200</v>
      </c>
      <c r="D3" s="101" t="s">
        <v>98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5200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0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60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0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2000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5200</v>
      </c>
      <c r="D14" s="103"/>
      <c r="E14" s="15"/>
      <c r="F14" s="96"/>
      <c r="G14" s="50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7200</v>
      </c>
      <c r="D16" s="101"/>
      <c r="E16" s="110"/>
      <c r="F16" s="96"/>
      <c r="G16" s="50"/>
    </row>
    <row r="17" spans="1:8" ht="16.5">
      <c r="A17" s="15"/>
      <c r="B17" s="104"/>
      <c r="C17" s="105"/>
      <c r="D17" s="105"/>
      <c r="E17" s="15"/>
      <c r="F17" s="96"/>
      <c r="G17" s="50"/>
    </row>
    <row r="18" spans="1:8" ht="16.5">
      <c r="A18" s="108" t="s">
        <v>97</v>
      </c>
      <c r="B18" s="111"/>
      <c r="C18" s="112">
        <v>667</v>
      </c>
      <c r="D18" s="112"/>
      <c r="E18" s="49"/>
      <c r="F18" s="96"/>
      <c r="G18" s="50"/>
    </row>
    <row r="19" spans="1:8" ht="16.5">
      <c r="A19" s="97"/>
      <c r="B19" s="113"/>
      <c r="C19" s="90">
        <f>C18*C16</f>
        <v>4802400</v>
      </c>
      <c r="D19" s="96" t="s">
        <v>68</v>
      </c>
      <c r="E19" s="90"/>
      <c r="F19" s="96"/>
      <c r="G19" s="50"/>
      <c r="H19" s="37"/>
    </row>
    <row r="20" spans="1:8" ht="16.5">
      <c r="A20" s="97"/>
      <c r="B20" s="118">
        <f>C20*0.8</f>
        <v>3649824</v>
      </c>
      <c r="C20" s="90">
        <f>C19*95%</f>
        <v>4562280</v>
      </c>
      <c r="D20" s="96" t="s">
        <v>24</v>
      </c>
      <c r="E20" s="91"/>
      <c r="F20" s="96"/>
      <c r="G20" s="50"/>
    </row>
    <row r="21" spans="1:8" ht="16.5">
      <c r="A21" s="97"/>
      <c r="B21" s="15"/>
      <c r="C21" s="90">
        <f>C19*80%</f>
        <v>3841920</v>
      </c>
      <c r="D21" s="96" t="s">
        <v>25</v>
      </c>
      <c r="E21" s="91"/>
      <c r="F21" s="96"/>
      <c r="G21" s="50"/>
    </row>
    <row r="22" spans="1:8" ht="16.5">
      <c r="A22" s="97"/>
      <c r="B22" s="15"/>
      <c r="C22" s="24"/>
      <c r="D22" s="24"/>
      <c r="E22" s="15"/>
      <c r="F22" s="96"/>
      <c r="G22" s="50"/>
    </row>
    <row r="23" spans="1:8" ht="16.5">
      <c r="A23" s="114" t="s">
        <v>26</v>
      </c>
      <c r="B23" s="115"/>
      <c r="C23" s="116">
        <f>C4*C18</f>
        <v>1334000</v>
      </c>
      <c r="D23" s="116">
        <f>D4*D18</f>
        <v>0</v>
      </c>
      <c r="E23" s="15"/>
      <c r="F23" s="110"/>
    </row>
    <row r="24" spans="1:8" ht="16.5">
      <c r="A24" s="97" t="s">
        <v>27</v>
      </c>
      <c r="B24" s="15"/>
      <c r="C24" s="24"/>
      <c r="D24" s="24"/>
      <c r="E24" s="15"/>
      <c r="F24" s="15"/>
    </row>
    <row r="25" spans="1:8" ht="16.5">
      <c r="A25" s="117" t="s">
        <v>28</v>
      </c>
      <c r="B25" s="24"/>
      <c r="C25" s="91">
        <f>C19*0.025/12</f>
        <v>10005</v>
      </c>
      <c r="D25" s="91"/>
      <c r="E25" s="15"/>
      <c r="F25" s="15"/>
    </row>
    <row r="26" spans="1:8" ht="16.5">
      <c r="A26" s="15"/>
      <c r="B26" s="15"/>
      <c r="C26" s="91"/>
      <c r="D26" s="91"/>
      <c r="E26" s="15"/>
      <c r="F26" s="15"/>
    </row>
    <row r="27" spans="1:8">
      <c r="C27" s="11"/>
      <c r="D27" s="1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Q2" sqref="Q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500</v>
      </c>
      <c r="C2" s="4">
        <f t="shared" ref="C2:C6" si="2">B2*1.2</f>
        <v>600</v>
      </c>
      <c r="D2" s="4">
        <f t="shared" ref="D2:D6" si="3">C2*1.2</f>
        <v>720</v>
      </c>
      <c r="E2" s="5">
        <f t="shared" ref="E2:E6" si="4">R2</f>
        <v>3100000</v>
      </c>
      <c r="F2" s="4">
        <f t="shared" ref="F2:F6" si="5">ROUND((E2/B2),0)</f>
        <v>6200</v>
      </c>
      <c r="G2" s="4">
        <f t="shared" ref="G2:G6" si="6">ROUND((E2/C2),0)</f>
        <v>5167</v>
      </c>
      <c r="H2" s="4">
        <f t="shared" ref="H2:H6" si="7">ROUND((E2/D2),0)</f>
        <v>4306</v>
      </c>
      <c r="I2" s="4">
        <f t="shared" ref="I2:I6" si="8">T2</f>
        <v>0</v>
      </c>
      <c r="J2" s="4">
        <f t="shared" ref="J2:J6" si="9">U2</f>
        <v>0</v>
      </c>
      <c r="K2" s="48"/>
      <c r="L2" s="48"/>
      <c r="M2" s="48"/>
      <c r="N2" s="48"/>
      <c r="O2" s="48">
        <v>0</v>
      </c>
      <c r="P2" s="48">
        <f>O2/1.2</f>
        <v>0</v>
      </c>
      <c r="Q2" s="48">
        <v>500</v>
      </c>
      <c r="R2" s="2">
        <v>3100000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565</v>
      </c>
      <c r="C3" s="4">
        <f t="shared" si="2"/>
        <v>678</v>
      </c>
      <c r="D3" s="4">
        <f t="shared" si="3"/>
        <v>813.6</v>
      </c>
      <c r="E3" s="5">
        <f t="shared" si="4"/>
        <v>4200000</v>
      </c>
      <c r="F3" s="4">
        <f t="shared" si="5"/>
        <v>7434</v>
      </c>
      <c r="G3" s="4">
        <f t="shared" si="6"/>
        <v>6195</v>
      </c>
      <c r="H3" s="4">
        <f t="shared" si="7"/>
        <v>5162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0</v>
      </c>
      <c r="P3" s="48">
        <f t="shared" ref="P3:P4" si="10">O3/1.2</f>
        <v>0</v>
      </c>
      <c r="Q3" s="48">
        <v>565</v>
      </c>
      <c r="R3" s="2">
        <v>4200000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0</v>
      </c>
      <c r="P4" s="48">
        <f t="shared" si="10"/>
        <v>0</v>
      </c>
      <c r="Q4" s="48">
        <f t="shared" ref="Q2:Q6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48"/>
      <c r="L5" s="48"/>
      <c r="M5" s="48"/>
      <c r="N5" s="48"/>
      <c r="O5" s="48">
        <v>0</v>
      </c>
      <c r="P5" s="48">
        <f>O5/1.2</f>
        <v>0</v>
      </c>
      <c r="Q5" s="48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8"/>
      <c r="L6" s="48"/>
      <c r="M6" s="48"/>
      <c r="N6" s="48"/>
      <c r="O6" s="48">
        <v>0</v>
      </c>
      <c r="P6" s="48">
        <f>O6/1.2</f>
        <v>0</v>
      </c>
      <c r="Q6" s="48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2:A15" si="12">N7</f>
        <v>0</v>
      </c>
      <c r="B7" s="4">
        <f t="shared" ref="B2:B15" si="13">Q7</f>
        <v>0</v>
      </c>
      <c r="C7" s="4">
        <f t="shared" ref="C2:C15" si="14">B7*1.2</f>
        <v>0</v>
      </c>
      <c r="D7" s="4">
        <f t="shared" ref="D2:D15" si="15">C7*1.2</f>
        <v>0</v>
      </c>
      <c r="E7" s="5">
        <f t="shared" ref="E2:E15" si="16">R7</f>
        <v>0</v>
      </c>
      <c r="F7" s="4" t="e">
        <f t="shared" ref="F2:F15" si="17">ROUND((E7/B7),0)</f>
        <v>#DIV/0!</v>
      </c>
      <c r="G7" s="4" t="e">
        <f t="shared" ref="G2:G15" si="18">ROUND((E7/C7),0)</f>
        <v>#DIV/0!</v>
      </c>
      <c r="H7" s="4" t="e">
        <f t="shared" ref="H2:H15" si="19">ROUND((E7/D7),0)</f>
        <v>#DIV/0!</v>
      </c>
      <c r="I7" s="4">
        <f t="shared" ref="I2:I15" si="20">T7</f>
        <v>0</v>
      </c>
      <c r="J7" s="4">
        <f t="shared" ref="J2:J15" si="21">U7</f>
        <v>0</v>
      </c>
      <c r="K7" s="48"/>
      <c r="L7" s="48"/>
      <c r="M7" s="48"/>
      <c r="N7" s="48"/>
      <c r="O7" s="48">
        <v>0</v>
      </c>
      <c r="P7" s="48">
        <f t="shared" ref="P3:P8" si="22">O7/1.2</f>
        <v>0</v>
      </c>
      <c r="Q7" s="48">
        <f t="shared" ref="Q2:Q15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48"/>
      <c r="L8" s="48"/>
      <c r="M8" s="48"/>
      <c r="N8" s="48"/>
      <c r="O8" s="48">
        <v>0</v>
      </c>
      <c r="P8" s="48">
        <f t="shared" si="22"/>
        <v>0</v>
      </c>
      <c r="Q8" s="48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48"/>
      <c r="L9" s="48"/>
      <c r="M9" s="48"/>
      <c r="N9" s="48"/>
      <c r="O9" s="48">
        <v>0</v>
      </c>
      <c r="P9" s="48">
        <f>O9/1.2</f>
        <v>0</v>
      </c>
      <c r="Q9" s="48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48"/>
      <c r="L10" s="48"/>
      <c r="M10" s="48"/>
      <c r="N10" s="48"/>
      <c r="O10" s="48">
        <v>0</v>
      </c>
      <c r="P10" s="48">
        <f>O10/1.2</f>
        <v>0</v>
      </c>
      <c r="Q10" s="48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48"/>
      <c r="L11" s="48"/>
      <c r="M11" s="48"/>
      <c r="N11" s="48"/>
      <c r="O11" s="48">
        <v>0</v>
      </c>
      <c r="P11" s="48">
        <f t="shared" ref="P11:P13" si="24">O11/1.2</f>
        <v>0</v>
      </c>
      <c r="Q11" s="48">
        <f t="shared" si="23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48"/>
      <c r="L12" s="48"/>
      <c r="M12" s="48"/>
      <c r="N12" s="48"/>
      <c r="O12" s="48">
        <v>0</v>
      </c>
      <c r="P12" s="48">
        <f t="shared" si="24"/>
        <v>0</v>
      </c>
      <c r="Q12" s="48">
        <f t="shared" si="23"/>
        <v>0</v>
      </c>
      <c r="R12" s="2">
        <v>0</v>
      </c>
      <c r="S12" s="2"/>
      <c r="V12" s="45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48"/>
      <c r="L13" s="48"/>
      <c r="M13" s="48"/>
      <c r="N13" s="48"/>
      <c r="O13" s="48">
        <v>0</v>
      </c>
      <c r="P13" s="48">
        <f t="shared" si="24"/>
        <v>0</v>
      </c>
      <c r="Q13" s="48">
        <f t="shared" si="23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K14" s="48"/>
      <c r="L14" s="48"/>
      <c r="M14" s="48"/>
      <c r="N14" s="48"/>
      <c r="O14" s="48">
        <v>0</v>
      </c>
      <c r="P14" s="48">
        <f>O14/1.2</f>
        <v>0</v>
      </c>
      <c r="Q14" s="48">
        <f t="shared" si="23"/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K15" s="48"/>
      <c r="L15" s="48"/>
      <c r="M15" s="48"/>
      <c r="N15" s="48"/>
      <c r="O15" s="48">
        <v>0</v>
      </c>
      <c r="P15" s="48">
        <f>O15/1.2</f>
        <v>0</v>
      </c>
      <c r="Q15" s="48">
        <f t="shared" si="23"/>
        <v>0</v>
      </c>
      <c r="R15" s="2">
        <v>0</v>
      </c>
      <c r="S15" s="2"/>
    </row>
    <row r="16" spans="1:35">
      <c r="A16" s="4">
        <f t="shared" ref="A16:A19" si="25">N16</f>
        <v>0</v>
      </c>
      <c r="B16" s="4">
        <f t="shared" ref="B16:B19" si="26">Q16</f>
        <v>0</v>
      </c>
      <c r="C16" s="4">
        <f t="shared" ref="C16:C19" si="27">B16*1.2</f>
        <v>0</v>
      </c>
      <c r="D16" s="4">
        <f t="shared" ref="D16:D19" si="28">C16*1.2</f>
        <v>0</v>
      </c>
      <c r="E16" s="5">
        <f t="shared" ref="E16:E19" si="29">R16</f>
        <v>0</v>
      </c>
      <c r="F16" s="4" t="e">
        <f t="shared" ref="F16:F19" si="30">ROUND((E16/B16),0)</f>
        <v>#DIV/0!</v>
      </c>
      <c r="G16" s="4" t="e">
        <f t="shared" ref="G16:G19" si="31">ROUND((E16/C16),0)</f>
        <v>#DIV/0!</v>
      </c>
      <c r="H16" s="4" t="e">
        <f t="shared" ref="H16:H19" si="32">ROUND((E16/D16),0)</f>
        <v>#DIV/0!</v>
      </c>
      <c r="I16" s="4">
        <f t="shared" ref="I16:J19" si="33">T16</f>
        <v>0</v>
      </c>
      <c r="J16" s="4">
        <f t="shared" si="33"/>
        <v>0</v>
      </c>
      <c r="O16">
        <v>0</v>
      </c>
      <c r="P16">
        <f t="shared" ref="P16:P17" si="34">O16/1.2</f>
        <v>0</v>
      </c>
      <c r="Q16">
        <f t="shared" ref="Q16:Q18" si="35">P16/1.2</f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>
        <v>0</v>
      </c>
      <c r="P17">
        <f t="shared" si="34"/>
        <v>0</v>
      </c>
      <c r="Q17">
        <f t="shared" si="35"/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48">
        <v>0</v>
      </c>
      <c r="P19" s="48">
        <f>O19/1.2</f>
        <v>0</v>
      </c>
      <c r="Q19" s="48">
        <f t="shared" ref="Q19" si="36">P19/1.2</f>
        <v>0</v>
      </c>
      <c r="R19" s="2">
        <v>0</v>
      </c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F6" sqref="F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5" zoomScale="85" zoomScaleNormal="85" workbookViewId="0">
      <selection activeCell="F8" sqref="F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13" zoomScale="130" zoomScaleNormal="130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2024-11-30T06:58:38Z</dcterms:modified>
</cp:coreProperties>
</file>