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Parsad Bolar - CBI - Approx\"/>
    </mc:Choice>
  </mc:AlternateContent>
  <xr:revisionPtr revIDLastSave="0" documentId="13_ncr:1_{99C8CE04-A4E8-4AB0-8C7A-3C9A8A8A364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2" i="21" l="1"/>
  <c r="U14" i="20"/>
  <c r="T13" i="19"/>
  <c r="W46" i="4"/>
  <c r="S19" i="17"/>
  <c r="U14" i="16"/>
  <c r="T22" i="14"/>
  <c r="T14" i="13"/>
  <c r="G35" i="4"/>
  <c r="G34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l="1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<sst xmlns="http://schemas.openxmlformats.org/spreadsheetml/2006/main" count="49" uniqueCount="43">
  <si>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</si>
  <si>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</si>
  <si>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</si>
  <si>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</si>
  <si>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</si>
  <si>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</si>
  <si>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</si>
  <si>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</si>
  <si>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</si>
  <si>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</si>
  <si>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</si>
  <si>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</si>
  <si>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</si>
  <si>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</si>
  <si>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</si>
  <si>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</si>
  <si>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</si>
  <si>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</si>
  <si>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</si>
  <si>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</si>
  <si>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</si>
  <si>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</si>
  <si>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</si>
  <si>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</si>
  <si>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</si>
  <si>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</si>
  <si>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</si>
  <si>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</si>
  <si>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</si>
  <si>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</si>
  <si>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</si>
  <si>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</si>
  <si>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</si>
  <si>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</si>
  <si>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</si>
  <si>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</si>
  <si>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</si>
  <si>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</si>
  <si>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</si>
  <si>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</si>
  <si>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Kandivali East Branch ) -  Parsad Bolar</t>
  </si>
  <si>
    <t>Agree CA</t>
  </si>
  <si>
    <t>As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</si>
</sst>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43" fontId="9" fillId="3" borderId="0" xfId="0" applyNumberFormat="1" applyFont="1" applyFill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143842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74FEF-3E08-49DA-A0B2-5033CFD5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925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210770</xdr:colOff>
      <xdr:row>34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43250-0A1E-4AE1-A2FA-2595B8AB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45170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37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06708-E09F-4D06-829C-56DE8CF0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077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35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C92F6-A8B9-45AB-B09D-203CE6F0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6649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34</xdr:row>
      <xdr:rowOff>77042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1B5E5-E63B-40D0-98DD-5CB4BD90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030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43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866DD-D683-4B44-8EA7-A9D7E70B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858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34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336A3-518E-415C-9B0E-AD3591EC1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64969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B051CA-6656-4FD0-A75C-E0AA7118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611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A2037-CEAB-488D-8655-66A794DC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420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C2B05-0C2F-4A23-BD6A-1C93B45F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S27" sqref="S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500</v>
      </c>
      <c r="C3" s="4">
        <f>B3*1.2</f>
        <v>600</v>
      </c>
      <c r="D3" s="4">
        <f t="shared" ref="D3:D14" si="2">C3*1.2</f>
        <v>720</v>
      </c>
      <c r="E3" s="5">
        <f t="shared" ref="E3:E14" si="3">R3</f>
        <v>7500000</v>
      </c>
      <c r="F3" s="9">
        <f t="shared" ref="F3:F14" si="4">ROUND((E3/B3),0)</f>
        <v>15000</v>
      </c>
      <c r="G3" s="9">
        <f t="shared" ref="G3:G14" si="5">ROUND((E3/C3),0)</f>
        <v>12500</v>
      </c>
      <c r="H3" s="9">
        <f t="shared" ref="H3:H14" si="6">ROUND((E3/D3),0)</f>
        <v>10417</v>
      </c>
      <c r="I3" s="4" t="e">
        <f>#REF!</f>
        <v>#REF!</v>
      </c>
      <c r="J3" s="4">
        <f t="shared" ref="J3:J14" si="7">S3</f>
        <v>0</v>
      </c>
      <c r="O3">
        <v>0</v>
      </c>
      <c r="P3">
        <v>600</v>
      </c>
      <c r="Q3">
        <f t="shared" ref="P3:Q14" si="8">P3/1.2</f>
        <v>500</v>
      </c>
      <c r="R3" s="2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505</v>
      </c>
      <c r="C4" s="4">
        <f t="shared" ref="C4:C9" si="11">B4*1.2</f>
        <v>606</v>
      </c>
      <c r="D4" s="4">
        <f t="shared" ref="D4:D9" si="12">C4*1.2</f>
        <v>727.19999999999993</v>
      </c>
      <c r="E4" s="5">
        <f t="shared" ref="E4:E9" si="13">R4</f>
        <v>9400000</v>
      </c>
      <c r="F4" s="9">
        <f t="shared" ref="F4:F9" si="14">ROUND((E4/B4),0)</f>
        <v>18614</v>
      </c>
      <c r="G4" s="9">
        <f t="shared" ref="G4:G9" si="15">ROUND((E4/C4),0)</f>
        <v>15512</v>
      </c>
      <c r="H4" s="9">
        <f t="shared" ref="H4:H9" si="16">ROUND((E4/D4),0)</f>
        <v>12926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5" si="18">O4/1.2</f>
        <v>0</v>
      </c>
      <c r="Q4">
        <v>505</v>
      </c>
      <c r="R4" s="2">
        <v>9400000</v>
      </c>
    </row>
    <row r="5" spans="1:20" x14ac:dyDescent="0.25">
      <c r="A5" s="4">
        <f t="shared" si="9"/>
        <v>0</v>
      </c>
      <c r="B5" s="4">
        <f t="shared" si="10"/>
        <v>323</v>
      </c>
      <c r="C5" s="4">
        <f t="shared" si="11"/>
        <v>387.59999999999997</v>
      </c>
      <c r="D5" s="4">
        <f t="shared" si="12"/>
        <v>465.11999999999995</v>
      </c>
      <c r="E5" s="5">
        <f t="shared" si="13"/>
        <v>6500000</v>
      </c>
      <c r="F5" s="9">
        <f t="shared" si="14"/>
        <v>20124</v>
      </c>
      <c r="G5" s="9">
        <f t="shared" si="15"/>
        <v>16770</v>
      </c>
      <c r="H5" s="9">
        <f t="shared" si="16"/>
        <v>13975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323</v>
      </c>
      <c r="R5" s="2">
        <v>6500000</v>
      </c>
    </row>
    <row r="6" spans="1:20" x14ac:dyDescent="0.25">
      <c r="A6" s="4">
        <f t="shared" si="9"/>
        <v>0</v>
      </c>
      <c r="B6" s="4">
        <f t="shared" si="10"/>
        <v>403.33333333333337</v>
      </c>
      <c r="C6" s="4">
        <f t="shared" si="11"/>
        <v>484</v>
      </c>
      <c r="D6" s="4">
        <f t="shared" si="12"/>
        <v>580.79999999999995</v>
      </c>
      <c r="E6" s="5">
        <f t="shared" si="13"/>
        <v>10000000</v>
      </c>
      <c r="F6" s="9">
        <f t="shared" si="14"/>
        <v>24793</v>
      </c>
      <c r="G6" s="9">
        <f t="shared" si="15"/>
        <v>20661</v>
      </c>
      <c r="H6" s="9">
        <f t="shared" si="16"/>
        <v>17218</v>
      </c>
      <c r="I6" s="4" t="e">
        <f>#REF!</f>
        <v>#REF!</v>
      </c>
      <c r="J6" s="4">
        <f t="shared" si="17"/>
        <v>0</v>
      </c>
      <c r="O6">
        <v>0</v>
      </c>
      <c r="P6">
        <v>484</v>
      </c>
      <c r="Q6">
        <f t="shared" ref="Q6:Q9" si="19">P6/1.2</f>
        <v>403.33333333333337</v>
      </c>
      <c r="R6" s="2">
        <v>10000000</v>
      </c>
    </row>
    <row r="7" spans="1:20" x14ac:dyDescent="0.25">
      <c r="A7" s="4">
        <f t="shared" si="9"/>
        <v>0</v>
      </c>
      <c r="B7" s="4">
        <f t="shared" si="10"/>
        <v>362.5</v>
      </c>
      <c r="C7" s="4">
        <f t="shared" si="11"/>
        <v>435</v>
      </c>
      <c r="D7" s="4">
        <f t="shared" si="12"/>
        <v>522</v>
      </c>
      <c r="E7" s="5">
        <f t="shared" si="13"/>
        <v>7500000</v>
      </c>
      <c r="F7" s="9">
        <f t="shared" si="14"/>
        <v>20690</v>
      </c>
      <c r="G7" s="9">
        <f t="shared" si="15"/>
        <v>17241</v>
      </c>
      <c r="H7" s="9">
        <f t="shared" si="16"/>
        <v>14368</v>
      </c>
      <c r="I7" s="4" t="e">
        <f>#REF!</f>
        <v>#REF!</v>
      </c>
      <c r="J7" s="4">
        <f t="shared" si="17"/>
        <v>0</v>
      </c>
      <c r="O7">
        <v>0</v>
      </c>
      <c r="P7">
        <v>435</v>
      </c>
      <c r="Q7">
        <f t="shared" si="19"/>
        <v>362.5</v>
      </c>
      <c r="R7" s="2">
        <v>7500000</v>
      </c>
    </row>
    <row r="8" spans="1:20" x14ac:dyDescent="0.25">
      <c r="A8" s="4">
        <f t="shared" si="9"/>
        <v>0</v>
      </c>
      <c r="B8" s="4">
        <f t="shared" si="10"/>
        <v>353.33333333333337</v>
      </c>
      <c r="C8" s="4">
        <f t="shared" si="11"/>
        <v>424.00000000000006</v>
      </c>
      <c r="D8" s="4">
        <f t="shared" si="12"/>
        <v>508.80000000000007</v>
      </c>
      <c r="E8" s="5">
        <f t="shared" si="13"/>
        <v>9094000</v>
      </c>
      <c r="F8" s="9">
        <f t="shared" si="14"/>
        <v>25738</v>
      </c>
      <c r="G8" s="9">
        <f t="shared" si="15"/>
        <v>21448</v>
      </c>
      <c r="H8" s="9">
        <f t="shared" si="16"/>
        <v>17873</v>
      </c>
      <c r="I8" s="4" t="e">
        <f>#REF!</f>
        <v>#REF!</v>
      </c>
      <c r="J8" s="4">
        <f t="shared" si="17"/>
        <v>0</v>
      </c>
      <c r="O8">
        <v>0</v>
      </c>
      <c r="P8">
        <v>424</v>
      </c>
      <c r="Q8">
        <f t="shared" si="19"/>
        <v>353.33333333333337</v>
      </c>
      <c r="R8" s="2">
        <v>9094000</v>
      </c>
    </row>
    <row r="9" spans="1:20" x14ac:dyDescent="0.25">
      <c r="A9" s="4">
        <f t="shared" si="9"/>
        <v>0</v>
      </c>
      <c r="B9" s="4">
        <f t="shared" si="10"/>
        <v>445.83333333333337</v>
      </c>
      <c r="C9" s="4">
        <f t="shared" si="11"/>
        <v>535</v>
      </c>
      <c r="D9" s="4">
        <f t="shared" si="12"/>
        <v>642</v>
      </c>
      <c r="E9" s="5">
        <f t="shared" si="13"/>
        <v>9000000</v>
      </c>
      <c r="F9" s="9">
        <f t="shared" si="14"/>
        <v>20187</v>
      </c>
      <c r="G9" s="9">
        <f t="shared" si="15"/>
        <v>16822</v>
      </c>
      <c r="H9" s="9">
        <f t="shared" si="16"/>
        <v>14019</v>
      </c>
      <c r="I9" s="4" t="e">
        <f>#REF!</f>
        <v>#REF!</v>
      </c>
      <c r="J9" s="4">
        <f t="shared" si="17"/>
        <v>0</v>
      </c>
      <c r="O9">
        <v>0</v>
      </c>
      <c r="P9">
        <v>535</v>
      </c>
      <c r="Q9">
        <f t="shared" si="19"/>
        <v>445.83333333333337</v>
      </c>
      <c r="R9" s="2">
        <v>9000000</v>
      </c>
    </row>
    <row r="10" spans="1:20" s="45" customFormat="1" x14ac:dyDescent="0.25">
      <c r="A10" s="43">
        <f t="shared" si="0"/>
        <v>0</v>
      </c>
      <c r="B10" s="43">
        <f t="shared" si="1"/>
        <v>573.33333333333337</v>
      </c>
      <c r="C10" s="43">
        <f t="shared" ref="C10:C14" si="20">B10*1.2</f>
        <v>688</v>
      </c>
      <c r="D10" s="43">
        <f t="shared" si="2"/>
        <v>825.6</v>
      </c>
      <c r="E10" s="44">
        <f t="shared" si="3"/>
        <v>12500000</v>
      </c>
      <c r="F10" s="43">
        <f t="shared" si="4"/>
        <v>21802</v>
      </c>
      <c r="G10" s="43">
        <f t="shared" si="5"/>
        <v>18169</v>
      </c>
      <c r="H10" s="43">
        <f t="shared" si="6"/>
        <v>15141</v>
      </c>
      <c r="I10" s="43" t="e">
        <f>#REF!</f>
        <v>#REF!</v>
      </c>
      <c r="J10" s="43">
        <f t="shared" si="7"/>
        <v>0</v>
      </c>
      <c r="O10" s="45">
        <v>0</v>
      </c>
      <c r="P10" s="45">
        <v>688</v>
      </c>
      <c r="Q10" s="45">
        <f t="shared" si="8"/>
        <v>573.33333333333337</v>
      </c>
      <c r="R10" s="46">
        <v>12500000</v>
      </c>
    </row>
    <row r="11" spans="1:20" s="45" customFormat="1" x14ac:dyDescent="0.25">
      <c r="A11" s="43">
        <f t="shared" si="0"/>
        <v>0</v>
      </c>
      <c r="B11" s="43">
        <f t="shared" si="1"/>
        <v>505.83333333333337</v>
      </c>
      <c r="C11" s="43">
        <f t="shared" si="20"/>
        <v>607</v>
      </c>
      <c r="D11" s="43">
        <f t="shared" si="2"/>
        <v>728.4</v>
      </c>
      <c r="E11" s="44">
        <f t="shared" si="3"/>
        <v>12000000</v>
      </c>
      <c r="F11" s="43">
        <f t="shared" si="4"/>
        <v>23723</v>
      </c>
      <c r="G11" s="43">
        <f t="shared" si="5"/>
        <v>19769</v>
      </c>
      <c r="H11" s="43">
        <f t="shared" si="6"/>
        <v>16474</v>
      </c>
      <c r="I11" s="43" t="e">
        <f>#REF!</f>
        <v>#REF!</v>
      </c>
      <c r="J11" s="43">
        <f t="shared" si="7"/>
        <v>0</v>
      </c>
      <c r="O11" s="45">
        <v>0</v>
      </c>
      <c r="P11" s="45">
        <v>607</v>
      </c>
      <c r="Q11" s="45">
        <f t="shared" si="8"/>
        <v>505.83333333333337</v>
      </c>
      <c r="R11" s="46">
        <v>12000000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5" customFormat="1" x14ac:dyDescent="0.25">
      <c r="A16" s="43">
        <f t="shared" ref="A16:A28" si="32">N16</f>
        <v>0</v>
      </c>
      <c r="B16" s="43">
        <f t="shared" ref="B16:B28" si="33">Q16</f>
        <v>685</v>
      </c>
      <c r="C16" s="43">
        <f>B16*1.2</f>
        <v>822</v>
      </c>
      <c r="D16" s="43">
        <f t="shared" ref="D16:D28" si="34">C16*1.2</f>
        <v>986.4</v>
      </c>
      <c r="E16" s="44">
        <f t="shared" ref="E16:E28" si="35">R16</f>
        <v>16600000</v>
      </c>
      <c r="F16" s="43">
        <f t="shared" ref="F16:F28" si="36">ROUND((E16/B16),0)</f>
        <v>24234</v>
      </c>
      <c r="G16" s="43">
        <f t="shared" ref="G16:G28" si="37">ROUND((E16/C16),0)</f>
        <v>20195</v>
      </c>
      <c r="H16" s="43">
        <f t="shared" ref="H16:H28" si="38">ROUND((E16/D16),0)</f>
        <v>16829</v>
      </c>
      <c r="I16" s="43" t="e">
        <f>#REF!</f>
        <v>#REF!</v>
      </c>
      <c r="J16" s="43">
        <f t="shared" ref="J16:J28" si="39">S16</f>
        <v>0</v>
      </c>
      <c r="O16" s="45">
        <v>0</v>
      </c>
      <c r="P16" s="45">
        <f t="shared" ref="P16:Q28" si="40">O16/1.2</f>
        <v>0</v>
      </c>
      <c r="Q16" s="45">
        <v>685</v>
      </c>
      <c r="R16" s="46">
        <v>16600000</v>
      </c>
    </row>
    <row r="17" spans="1:24" s="45" customFormat="1" x14ac:dyDescent="0.25">
      <c r="A17" s="43">
        <f t="shared" si="32"/>
        <v>0</v>
      </c>
      <c r="B17" s="43">
        <f t="shared" si="33"/>
        <v>720</v>
      </c>
      <c r="C17" s="43">
        <f t="shared" ref="C17:C28" si="41">B17*1.2</f>
        <v>864</v>
      </c>
      <c r="D17" s="43">
        <f t="shared" si="34"/>
        <v>1036.8</v>
      </c>
      <c r="E17" s="44">
        <f t="shared" si="35"/>
        <v>17500000</v>
      </c>
      <c r="F17" s="43">
        <f t="shared" si="36"/>
        <v>24306</v>
      </c>
      <c r="G17" s="43">
        <f t="shared" si="37"/>
        <v>20255</v>
      </c>
      <c r="H17" s="43">
        <f t="shared" si="38"/>
        <v>16879</v>
      </c>
      <c r="I17" s="43" t="e">
        <f>#REF!</f>
        <v>#REF!</v>
      </c>
      <c r="J17" s="43">
        <f t="shared" si="39"/>
        <v>0</v>
      </c>
      <c r="O17" s="45">
        <v>0</v>
      </c>
      <c r="P17" s="45">
        <f t="shared" si="40"/>
        <v>0</v>
      </c>
      <c r="Q17" s="45">
        <v>720</v>
      </c>
      <c r="R17" s="46">
        <v>17500000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21500</v>
      </c>
      <c r="X31" s="22"/>
    </row>
    <row r="32" spans="1:24" ht="15.75" x14ac:dyDescent="0.25">
      <c r="E32" t="s">
        <v>41</v>
      </c>
      <c r="F32" s="7">
        <v>712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6:25" ht="15.75" x14ac:dyDescent="0.25">
      <c r="F34" s="7">
        <v>79.400000000000006</v>
      </c>
      <c r="G34">
        <f>F34*10.764</f>
        <v>854.66160000000002</v>
      </c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42</v>
      </c>
    </row>
    <row r="35" spans="6:25" ht="15.75" x14ac:dyDescent="0.25">
      <c r="G35">
        <f>G34/F32</f>
        <v>1.200367415730337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10.5</v>
      </c>
      <c r="X36" s="24"/>
    </row>
    <row r="37" spans="6:25" ht="15.75" x14ac:dyDescent="0.25">
      <c r="U37" s="17"/>
      <c r="V37" s="26"/>
      <c r="W37" s="27">
        <f>W36%</f>
        <v>0.105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23737.5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712</v>
      </c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16901100</v>
      </c>
      <c r="X45" s="24"/>
    </row>
    <row r="46" spans="6:25" ht="15.75" x14ac:dyDescent="0.25">
      <c r="S46" s="11"/>
      <c r="T46" s="10"/>
      <c r="U46" s="17" t="s">
        <v>25</v>
      </c>
      <c r="V46" s="23"/>
      <c r="W46" s="33">
        <f>W45*0.95</f>
        <v>16056045</v>
      </c>
      <c r="X46" s="34"/>
    </row>
    <row r="47" spans="6:25" ht="15.75" x14ac:dyDescent="0.25">
      <c r="S47" s="10"/>
      <c r="T47" s="10"/>
      <c r="U47" s="17" t="s">
        <v>26</v>
      </c>
      <c r="V47" s="23"/>
      <c r="W47" s="33">
        <f>W45*0.8</f>
        <v>13520880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1780000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35210.625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2:T12"/>
  <sheetViews>
    <sheetView zoomScaleNormal="100" workbookViewId="0">
      <selection activeCell="W21" sqref="W21"/>
    </sheetView>
  </sheetViews>
  <sheetFormatPr defaultRowHeight="15" x14ac:dyDescent="0.25"/>
  <sheetData>
    <row r="12" spans="19:20" x14ac:dyDescent="0.25">
      <c r="S12">
        <v>63.9</v>
      </c>
      <c r="T12">
        <f>S12*10.764</f>
        <v>687.81959999999992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V15" sqref="V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T44"/>
  <sheetViews>
    <sheetView zoomScaleNormal="100" workbookViewId="0">
      <selection activeCell="T15" sqref="T15"/>
    </sheetView>
  </sheetViews>
  <sheetFormatPr defaultRowHeight="15" x14ac:dyDescent="0.25"/>
  <sheetData>
    <row r="14" spans="19:20" x14ac:dyDescent="0.25">
      <c r="S14">
        <v>55.76</v>
      </c>
      <c r="T14">
        <f>S14*10.764</f>
        <v>600.20063999999991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22:T22"/>
  <sheetViews>
    <sheetView topLeftCell="A6" workbookViewId="0">
      <selection activeCell="T23" sqref="T23"/>
    </sheetView>
  </sheetViews>
  <sheetFormatPr defaultRowHeight="15" x14ac:dyDescent="0.25"/>
  <sheetData>
    <row r="22" spans="19:20" x14ac:dyDescent="0.25">
      <c r="S22">
        <v>46.96</v>
      </c>
      <c r="T22">
        <f>S22*10.764</f>
        <v>505.47744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3" sqref="T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4:U19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44.96</v>
      </c>
      <c r="U14">
        <f>T14*10.764</f>
        <v>483.94943999999998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9:S19"/>
  <sheetViews>
    <sheetView topLeftCell="A7" zoomScaleNormal="100" workbookViewId="0">
      <selection activeCell="S20" sqref="S20"/>
    </sheetView>
  </sheetViews>
  <sheetFormatPr defaultRowHeight="15" x14ac:dyDescent="0.25"/>
  <sheetData>
    <row r="19" spans="18:19" x14ac:dyDescent="0.25">
      <c r="R19">
        <v>40.380000000000003</v>
      </c>
      <c r="S19">
        <f>R19*10.764</f>
        <v>434.65032000000002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7" sqref="Y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T14" sqref="T14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39.36</v>
      </c>
      <c r="T13">
        <f>S13*10.764</f>
        <v>423.67103999999995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4:U1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49.7</v>
      </c>
      <c r="U14">
        <f>T14*10.764</f>
        <v>534.97080000000005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2024-12-06T09:49:08Z</dcterms:modified>
</cp:coreProperties>
</file>