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HUBHAM VILAS BHADEKAR - SBI\"/>
    </mc:Choice>
  </mc:AlternateContent>
  <xr:revisionPtr revIDLastSave="0" documentId="13_ncr:1_{3D987FB0-1C1D-46E8-9CCD-E0FF172A895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7" i="4" l="1"/>
  <c r="U19" i="17"/>
  <c r="T13" i="15"/>
  <c r="I34" i="4" l="1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<sst xmlns="http://schemas.openxmlformats.org/spreadsheetml/2006/main" count="50" uniqueCount="44">
  <si>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</si>
  <si>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</si>
  <si>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</si>
  <si>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</si>
  <si>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</si>
  <si>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</si>
  <si>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</si>
  <si>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</si>
  <si>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</si>
  <si>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</si>
  <si>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</si>
  <si>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</si>
  <si>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</si>
  <si>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</si>
  <si>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</si>
  <si>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</si>
  <si>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</si>
  <si>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</si>
  <si>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</si>
  <si>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</si>
  <si>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</si>
  <si>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</si>
  <si>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</si>
  <si>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</si>
  <si>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</si>
  <si>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</si>
  <si>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</si>
  <si>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</si>
  <si>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</si>
  <si>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</si>
  <si>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</si>
  <si>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</si>
  <si>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</si>
  <si>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</si>
  <si>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</si>
  <si>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</si>
  <si>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</si>
  <si>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</si>
  <si>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</si>
  <si>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</si>
  <si>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 SHUBHAM VILAS BHADEKAR</t>
  </si>
  <si>
    <t>Agree CA</t>
  </si>
  <si>
    <t>Encl Bal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</si>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</sst>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38</xdr:row>
      <xdr:rowOff>181947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B078F-BCE5-4F11-9623-85DA8DC3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963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40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3232-B17B-4E05-9755-66F51AE3A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33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37532-BECF-4F88-A010-ACD3BCE8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35</xdr:row>
      <xdr:rowOff>162805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5AED5-702A-4D83-8B3F-0060CEDA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306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40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69D01-834D-4557-9130-00512E392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296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632A5-903B-412C-B86C-4D5DA25C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6087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90C80-5CF5-45E5-AA4E-CCFC49DC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316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98EA3-EB5D-44D3-9BE1-6A96E3F3A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C897D-76CE-4A87-89F4-AF729565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V20" sqref="V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305</v>
      </c>
      <c r="C3" s="44">
        <f>B3*1.2</f>
        <v>366</v>
      </c>
      <c r="D3" s="44">
        <f t="shared" ref="D3:D14" si="2">C3*1.2</f>
        <v>439.2</v>
      </c>
      <c r="E3" s="45">
        <f t="shared" ref="E3:E14" si="3">R3</f>
        <v>3050000</v>
      </c>
      <c r="F3" s="44">
        <f t="shared" ref="F3:F14" si="4">ROUND((E3/B3),0)</f>
        <v>10000</v>
      </c>
      <c r="G3" s="44">
        <f t="shared" ref="G3:G14" si="5">ROUND((E3/C3),0)</f>
        <v>8333</v>
      </c>
      <c r="H3" s="44">
        <f t="shared" ref="H3:H14" si="6">ROUND((E3/D3),0)</f>
        <v>6944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305</v>
      </c>
      <c r="R3" s="47">
        <v>3050000</v>
      </c>
    </row>
    <row r="4" spans="1:20" x14ac:dyDescent="0.25">
      <c r="A4" s="4">
        <f t="shared" ref="A4:A9" si="9">N4</f>
        <v>0</v>
      </c>
      <c r="B4" s="4">
        <f t="shared" ref="B4:B9" si="10">Q4</f>
        <v>290</v>
      </c>
      <c r="C4" s="4">
        <f t="shared" ref="C4:C9" si="11">B4*1.2</f>
        <v>348</v>
      </c>
      <c r="D4" s="4">
        <f t="shared" ref="D4:D9" si="12">C4*1.2</f>
        <v>417.59999999999997</v>
      </c>
      <c r="E4" s="5">
        <f t="shared" ref="E4:E9" si="13">R4</f>
        <v>3010000</v>
      </c>
      <c r="F4" s="9">
        <f t="shared" ref="F4:F9" si="14">ROUND((E4/B4),0)</f>
        <v>10379</v>
      </c>
      <c r="G4" s="9">
        <f t="shared" ref="G4:G9" si="15">ROUND((E4/C4),0)</f>
        <v>8649</v>
      </c>
      <c r="H4" s="9">
        <f t="shared" ref="H4:H9" si="16">ROUND((E4/D4),0)</f>
        <v>7208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290</v>
      </c>
      <c r="R4" s="2">
        <v>3010000</v>
      </c>
    </row>
    <row r="5" spans="1:20" x14ac:dyDescent="0.25">
      <c r="A5" s="4">
        <f t="shared" si="9"/>
        <v>0</v>
      </c>
      <c r="B5" s="4">
        <f t="shared" si="10"/>
        <v>290</v>
      </c>
      <c r="C5" s="4">
        <f t="shared" si="11"/>
        <v>348</v>
      </c>
      <c r="D5" s="4">
        <f t="shared" si="12"/>
        <v>417.59999999999997</v>
      </c>
      <c r="E5" s="5">
        <f t="shared" si="13"/>
        <v>3025000</v>
      </c>
      <c r="F5" s="9">
        <f t="shared" si="14"/>
        <v>10431</v>
      </c>
      <c r="G5" s="9">
        <f t="shared" si="15"/>
        <v>8693</v>
      </c>
      <c r="H5" s="9">
        <f t="shared" si="16"/>
        <v>7244</v>
      </c>
      <c r="I5" s="4" t="e">
        <f>#REF!</f>
        <v>#REF!</v>
      </c>
      <c r="J5" s="4">
        <f t="shared" si="17"/>
        <v>0</v>
      </c>
      <c r="O5">
        <v>0</v>
      </c>
      <c r="P5">
        <v>348</v>
      </c>
      <c r="Q5">
        <f t="shared" ref="Q5:Q9" si="19">P5/1.2</f>
        <v>290</v>
      </c>
      <c r="R5" s="2">
        <v>3025000</v>
      </c>
    </row>
    <row r="6" spans="1:20" x14ac:dyDescent="0.25">
      <c r="A6" s="4">
        <f t="shared" si="9"/>
        <v>0</v>
      </c>
      <c r="B6" s="4">
        <f t="shared" si="10"/>
        <v>290</v>
      </c>
      <c r="C6" s="4">
        <f t="shared" si="11"/>
        <v>348</v>
      </c>
      <c r="D6" s="4">
        <f t="shared" si="12"/>
        <v>417.59999999999997</v>
      </c>
      <c r="E6" s="5">
        <f t="shared" si="13"/>
        <v>3000000</v>
      </c>
      <c r="F6" s="9">
        <f t="shared" si="14"/>
        <v>10345</v>
      </c>
      <c r="G6" s="9">
        <f t="shared" si="15"/>
        <v>8621</v>
      </c>
      <c r="H6" s="9">
        <f t="shared" si="16"/>
        <v>7184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290</v>
      </c>
      <c r="R6" s="2">
        <v>3000000</v>
      </c>
    </row>
    <row r="7" spans="1:20" s="46" customFormat="1" x14ac:dyDescent="0.25">
      <c r="A7" s="44">
        <f t="shared" si="9"/>
        <v>0</v>
      </c>
      <c r="B7" s="44">
        <f t="shared" si="10"/>
        <v>290</v>
      </c>
      <c r="C7" s="44">
        <f t="shared" si="11"/>
        <v>348</v>
      </c>
      <c r="D7" s="44">
        <f t="shared" si="12"/>
        <v>417.59999999999997</v>
      </c>
      <c r="E7" s="45">
        <f t="shared" si="13"/>
        <v>2850000</v>
      </c>
      <c r="F7" s="44">
        <f t="shared" si="14"/>
        <v>9828</v>
      </c>
      <c r="G7" s="44">
        <f t="shared" si="15"/>
        <v>8190</v>
      </c>
      <c r="H7" s="44">
        <f t="shared" si="16"/>
        <v>6825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290</v>
      </c>
      <c r="R7" s="47">
        <v>2850000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483.33333333333337</v>
      </c>
      <c r="C16" s="4">
        <f>B16*1.2</f>
        <v>580</v>
      </c>
      <c r="D16" s="4">
        <f t="shared" ref="D16:D28" si="34">C16*1.2</f>
        <v>696</v>
      </c>
      <c r="E16" s="5">
        <f t="shared" ref="E16:E28" si="35">R16</f>
        <v>3450000</v>
      </c>
      <c r="F16" s="9">
        <f t="shared" ref="F16:F28" si="36">ROUND((E16/B16),0)</f>
        <v>7138</v>
      </c>
      <c r="G16" s="9">
        <f t="shared" ref="G16:G28" si="37">ROUND((E16/C16),0)</f>
        <v>5948</v>
      </c>
      <c r="H16" s="9">
        <f t="shared" ref="H16:H28" si="38">ROUND((E16/D16),0)</f>
        <v>4957</v>
      </c>
      <c r="I16" s="4" t="e">
        <f>#REF!</f>
        <v>#REF!</v>
      </c>
      <c r="J16" s="4">
        <f t="shared" ref="J16:J28" si="39">S16</f>
        <v>0</v>
      </c>
      <c r="O16">
        <v>0</v>
      </c>
      <c r="P16">
        <v>580</v>
      </c>
      <c r="Q16">
        <f t="shared" ref="P16:Q28" si="40">P16/1.2</f>
        <v>483.33333333333337</v>
      </c>
      <c r="R16" s="2">
        <v>3450000</v>
      </c>
    </row>
    <row r="17" spans="1:24" x14ac:dyDescent="0.25">
      <c r="A17" s="4">
        <f t="shared" si="32"/>
        <v>0</v>
      </c>
      <c r="B17" s="4">
        <f t="shared" si="33"/>
        <v>410</v>
      </c>
      <c r="C17" s="4">
        <f t="shared" ref="C17:C28" si="41">B17*1.2</f>
        <v>492</v>
      </c>
      <c r="D17" s="4">
        <f t="shared" si="34"/>
        <v>590.4</v>
      </c>
      <c r="E17" s="5">
        <f t="shared" si="35"/>
        <v>3400000</v>
      </c>
      <c r="F17" s="9">
        <f t="shared" si="36"/>
        <v>8293</v>
      </c>
      <c r="G17" s="9">
        <f t="shared" si="37"/>
        <v>6911</v>
      </c>
      <c r="H17" s="9">
        <f t="shared" si="38"/>
        <v>5759</v>
      </c>
      <c r="I17" s="4" t="e">
        <f>#REF!</f>
        <v>#REF!</v>
      </c>
      <c r="J17" s="4">
        <f t="shared" si="39"/>
        <v>0</v>
      </c>
      <c r="O17">
        <v>0</v>
      </c>
      <c r="P17">
        <f>O17/1.1</f>
        <v>0</v>
      </c>
      <c r="Q17">
        <v>410</v>
      </c>
      <c r="R17" s="2">
        <v>3400000</v>
      </c>
    </row>
    <row r="18" spans="1:24" x14ac:dyDescent="0.25">
      <c r="A18" s="4">
        <f t="shared" si="32"/>
        <v>0</v>
      </c>
      <c r="B18" s="4">
        <f t="shared" si="33"/>
        <v>515</v>
      </c>
      <c r="C18" s="4">
        <f t="shared" si="41"/>
        <v>618</v>
      </c>
      <c r="D18" s="4">
        <f t="shared" si="34"/>
        <v>741.6</v>
      </c>
      <c r="E18" s="5">
        <f t="shared" si="35"/>
        <v>5100000</v>
      </c>
      <c r="F18" s="9">
        <f t="shared" si="36"/>
        <v>9903</v>
      </c>
      <c r="G18" s="9">
        <f t="shared" si="37"/>
        <v>8252</v>
      </c>
      <c r="H18" s="9">
        <f t="shared" si="38"/>
        <v>6877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515</v>
      </c>
      <c r="R18" s="2">
        <v>5100000</v>
      </c>
    </row>
    <row r="19" spans="1:24" x14ac:dyDescent="0.25">
      <c r="A19" s="4">
        <f t="shared" si="32"/>
        <v>0</v>
      </c>
      <c r="B19" s="4">
        <f t="shared" si="33"/>
        <v>387.5</v>
      </c>
      <c r="C19" s="4">
        <f t="shared" si="41"/>
        <v>465</v>
      </c>
      <c r="D19" s="4">
        <f t="shared" si="34"/>
        <v>558</v>
      </c>
      <c r="E19" s="5">
        <f t="shared" si="35"/>
        <v>3500000</v>
      </c>
      <c r="F19" s="9">
        <f t="shared" si="36"/>
        <v>9032</v>
      </c>
      <c r="G19" s="9">
        <f t="shared" si="37"/>
        <v>7527</v>
      </c>
      <c r="H19" s="9">
        <f t="shared" si="38"/>
        <v>6272</v>
      </c>
      <c r="I19" s="4" t="e">
        <f>#REF!</f>
        <v>#REF!</v>
      </c>
      <c r="J19" s="4">
        <f t="shared" si="39"/>
        <v>0</v>
      </c>
      <c r="O19">
        <v>0</v>
      </c>
      <c r="P19">
        <v>465</v>
      </c>
      <c r="Q19">
        <f t="shared" si="40"/>
        <v>387.5</v>
      </c>
      <c r="R19" s="2">
        <v>3500000</v>
      </c>
    </row>
    <row r="20" spans="1:24" s="46" customFormat="1" x14ac:dyDescent="0.25">
      <c r="A20" s="44">
        <f t="shared" si="32"/>
        <v>0</v>
      </c>
      <c r="B20" s="44">
        <f t="shared" si="33"/>
        <v>306</v>
      </c>
      <c r="C20" s="44">
        <f t="shared" si="41"/>
        <v>367.2</v>
      </c>
      <c r="D20" s="44">
        <f t="shared" si="34"/>
        <v>440.64</v>
      </c>
      <c r="E20" s="45">
        <f t="shared" si="35"/>
        <v>4550000</v>
      </c>
      <c r="F20" s="44">
        <f t="shared" si="36"/>
        <v>14869</v>
      </c>
      <c r="G20" s="44">
        <f t="shared" si="37"/>
        <v>12391</v>
      </c>
      <c r="H20" s="44">
        <f t="shared" si="38"/>
        <v>10326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306</v>
      </c>
      <c r="R20" s="47">
        <v>4550000</v>
      </c>
    </row>
    <row r="21" spans="1:24" x14ac:dyDescent="0.25">
      <c r="A21" s="4">
        <f t="shared" si="32"/>
        <v>0</v>
      </c>
      <c r="B21" s="4">
        <f t="shared" si="33"/>
        <v>450</v>
      </c>
      <c r="C21" s="4">
        <f t="shared" si="41"/>
        <v>540</v>
      </c>
      <c r="D21" s="4">
        <f t="shared" si="34"/>
        <v>648</v>
      </c>
      <c r="E21" s="5">
        <f t="shared" si="35"/>
        <v>4550000</v>
      </c>
      <c r="F21" s="9">
        <f t="shared" si="36"/>
        <v>10111</v>
      </c>
      <c r="G21" s="9">
        <f t="shared" si="37"/>
        <v>8426</v>
      </c>
      <c r="H21" s="9">
        <f t="shared" si="38"/>
        <v>7022</v>
      </c>
      <c r="I21" s="4" t="e">
        <f>#REF!</f>
        <v>#REF!</v>
      </c>
      <c r="J21" s="4">
        <f t="shared" si="39"/>
        <v>0</v>
      </c>
      <c r="O21">
        <v>0</v>
      </c>
      <c r="P21">
        <v>540</v>
      </c>
      <c r="Q21">
        <f t="shared" si="40"/>
        <v>450</v>
      </c>
      <c r="R21" s="2">
        <v>4550000</v>
      </c>
    </row>
    <row r="22" spans="1:24" x14ac:dyDescent="0.25">
      <c r="A22" s="4">
        <f t="shared" ref="A22:A24" si="42">N22</f>
        <v>0</v>
      </c>
      <c r="B22" s="4">
        <f t="shared" ref="B22:B24" si="43">Q22</f>
        <v>475</v>
      </c>
      <c r="C22" s="4">
        <f t="shared" ref="C22:C24" si="44">B22*1.2</f>
        <v>570</v>
      </c>
      <c r="D22" s="4">
        <f t="shared" ref="D22:D24" si="45">C22*1.2</f>
        <v>684</v>
      </c>
      <c r="E22" s="5">
        <f t="shared" ref="E22:E24" si="46">R22</f>
        <v>3500000</v>
      </c>
      <c r="F22" s="9">
        <f t="shared" ref="F22:F24" si="47">ROUND((E22/B22),0)</f>
        <v>7368</v>
      </c>
      <c r="G22" s="9">
        <f t="shared" ref="G22:G24" si="48">ROUND((E22/C22),0)</f>
        <v>6140</v>
      </c>
      <c r="H22" s="9">
        <f t="shared" ref="H22:H24" si="49">ROUND((E22/D22),0)</f>
        <v>5117</v>
      </c>
      <c r="I22" s="4" t="e">
        <f>#REF!</f>
        <v>#REF!</v>
      </c>
      <c r="J22" s="4">
        <f t="shared" ref="J22:J24" si="50">S22</f>
        <v>0</v>
      </c>
      <c r="O22">
        <v>0</v>
      </c>
      <c r="P22">
        <v>570</v>
      </c>
      <c r="Q22">
        <f t="shared" ref="Q22:Q24" si="51">P22/1.2</f>
        <v>475</v>
      </c>
      <c r="R22" s="2">
        <v>3500000</v>
      </c>
    </row>
    <row r="23" spans="1:24" x14ac:dyDescent="0.25">
      <c r="A23" s="4">
        <f t="shared" si="42"/>
        <v>0</v>
      </c>
      <c r="B23" s="4">
        <f t="shared" si="43"/>
        <v>390</v>
      </c>
      <c r="C23" s="4">
        <f t="shared" si="44"/>
        <v>468</v>
      </c>
      <c r="D23" s="4">
        <f t="shared" si="45"/>
        <v>561.6</v>
      </c>
      <c r="E23" s="5">
        <f t="shared" si="46"/>
        <v>3400000</v>
      </c>
      <c r="F23" s="9">
        <f t="shared" si="47"/>
        <v>8718</v>
      </c>
      <c r="G23" s="9">
        <f t="shared" si="48"/>
        <v>7265</v>
      </c>
      <c r="H23" s="9">
        <f t="shared" si="49"/>
        <v>6054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v>390</v>
      </c>
      <c r="R23" s="2">
        <v>3400000</v>
      </c>
    </row>
    <row r="24" spans="1:24" s="46" customFormat="1" x14ac:dyDescent="0.25">
      <c r="A24" s="44">
        <f t="shared" si="42"/>
        <v>0</v>
      </c>
      <c r="B24" s="44">
        <f t="shared" si="43"/>
        <v>448</v>
      </c>
      <c r="C24" s="44">
        <f t="shared" si="44"/>
        <v>537.6</v>
      </c>
      <c r="D24" s="44">
        <f t="shared" si="45"/>
        <v>645.12</v>
      </c>
      <c r="E24" s="45">
        <f t="shared" si="46"/>
        <v>5000000</v>
      </c>
      <c r="F24" s="44">
        <f t="shared" si="47"/>
        <v>11161</v>
      </c>
      <c r="G24" s="44">
        <f t="shared" si="48"/>
        <v>9301</v>
      </c>
      <c r="H24" s="44">
        <f t="shared" si="49"/>
        <v>7750</v>
      </c>
      <c r="I24" s="44" t="e">
        <f>#REF!</f>
        <v>#REF!</v>
      </c>
      <c r="J24" s="44">
        <f t="shared" si="50"/>
        <v>0</v>
      </c>
      <c r="O24" s="46">
        <v>0</v>
      </c>
      <c r="P24" s="46">
        <f t="shared" si="52"/>
        <v>0</v>
      </c>
      <c r="Q24" s="46">
        <v>448</v>
      </c>
      <c r="R24" s="47">
        <v>5000000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10400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7900</v>
      </c>
      <c r="X31" s="22"/>
    </row>
    <row r="32" spans="1:24" ht="15.75" x14ac:dyDescent="0.25">
      <c r="E32" t="s">
        <v>41</v>
      </c>
      <c r="F32" s="7">
        <v>27.96</v>
      </c>
      <c r="G32" s="6">
        <f>F32*10.764</f>
        <v>300.96143999999998</v>
      </c>
      <c r="H32" s="6"/>
      <c r="I32">
        <v>301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F33" s="7">
        <v>2.97</v>
      </c>
      <c r="G33">
        <f>F33*10.764</f>
        <v>31.969080000000002</v>
      </c>
      <c r="I33">
        <v>32</v>
      </c>
      <c r="S33" s="10"/>
      <c r="T33" s="10"/>
      <c r="U33" s="17" t="s">
        <v>17</v>
      </c>
      <c r="V33" s="23"/>
      <c r="W33" s="24">
        <f>X33-X34</f>
        <v>3</v>
      </c>
      <c r="X33" s="25">
        <v>2024</v>
      </c>
    </row>
    <row r="34" spans="5:25" ht="15.75" x14ac:dyDescent="0.25">
      <c r="I34">
        <f>SUM(I32:I33)</f>
        <v>333</v>
      </c>
      <c r="S34" s="10"/>
      <c r="T34" s="10"/>
      <c r="U34" s="17" t="s">
        <v>18</v>
      </c>
      <c r="V34" s="23"/>
      <c r="W34" s="24">
        <f>W35-W33</f>
        <v>57</v>
      </c>
      <c r="X34" s="31">
        <v>2021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7900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10400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333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3463200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3393936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2770560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832500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7215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3"/>
  <sheetViews>
    <sheetView zoomScaleNormal="100" workbookViewId="0">
      <selection activeCell="T14" sqref="T14"/>
    </sheetView>
  </sheetViews>
  <sheetFormatPr defaultRowHeight="15" x14ac:dyDescent="0.25"/>
  <sheetData>
    <row r="2" spans="1:20" x14ac:dyDescent="0.25">
      <c r="A2" s="6"/>
    </row>
    <row r="13" spans="1:20" x14ac:dyDescent="0.25">
      <c r="S13">
        <v>32.340000000000003</v>
      </c>
      <c r="T13">
        <f>S13*10.764</f>
        <v>348.10776000000004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6" sqref="R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19:U19"/>
  <sheetViews>
    <sheetView topLeftCell="A7" zoomScaleNormal="100" workbookViewId="0">
      <selection activeCell="U20" sqref="U20"/>
    </sheetView>
  </sheetViews>
  <sheetFormatPr defaultRowHeight="15" x14ac:dyDescent="0.25"/>
  <sheetData>
    <row r="19" spans="20:21" x14ac:dyDescent="0.25">
      <c r="T19">
        <v>26.94</v>
      </c>
      <c r="U19">
        <f>T19*10.764</f>
        <v>289.98216000000002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2024-12-02T09:03:35Z</dcterms:modified>
</cp:coreProperties>
</file>