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Vile Parle West\Seema Dipesh Janani\"/>
    </mc:Choice>
  </mc:AlternateContent>
  <xr:revisionPtr revIDLastSave="0" documentId="13_ncr:1_{CE823053-A502-44F0-9E36-846712938D2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P9" i="4"/>
  <c r="Q9" i="4"/>
  <c r="Q10" i="4" l="1"/>
  <c r="P8" i="4"/>
  <c r="Q7" i="4"/>
  <c r="I21" i="4"/>
  <c r="P12" i="4" l="1"/>
  <c r="P11" i="4"/>
  <c r="P10" i="4"/>
  <c r="Q8" i="4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<sst xmlns="http://schemas.openxmlformats.org/spreadsheetml/2006/main" count="27" uniqueCount="24">
  <si>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</si>
  <si>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</si>
  <si>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</si>
  <si>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</si>
  <si>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</si>
  <si>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</si>
  <si>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</si>
  <si>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</si>
  <si>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</si>
  <si>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</si>
  <si>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</si>
  <si>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</si>
  <si>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</si>
  <si>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302, 3rd Floor, Building No 12, The Juhu Sheetal CHSL , Samarth Ramdas Marg , J V PD SCHeme, Village - Juhu, Vile Parle West , Mumbai ,</t>
  </si>
  <si>
    <t>Previous report -  vastukala  - 2022</t>
  </si>
  <si>
    <t>ca</t>
  </si>
  <si>
    <t>rate</t>
  </si>
  <si>
    <t>fmv</t>
  </si>
  <si>
    <t>29.05.24</t>
  </si>
  <si>
    <t>22.05.23</t>
  </si>
  <si>
    <t>22.10.21</t>
  </si>
  <si>
    <t>23.09.21</t>
  </si>
  <si>
    <t>internal visit not allowed</t>
  </si>
  <si>
    <t xml:space="preserve">incl car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</si>
</sst>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447675</xdr:colOff>
      <xdr:row>24</xdr:row>
      <xdr:rowOff>9525</xdr:rowOff>
    </xdr:from>
    <xdr:to>
      <xdr:col>27</xdr:col>
      <xdr:colOff>363003</xdr:colOff>
      <xdr:row>66</xdr:row>
      <xdr:rowOff>105905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C294C9-DFA1-4CB1-AC4E-7E8F288A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2975" y="5153025"/>
          <a:ext cx="7544853" cy="80973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A33D6-AC72-42D3-9C9B-12DAF95CE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39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FC7F5-0FD7-4019-800E-9B57E1C4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20329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D8B01-3EA5-4196-9FEE-A1E8356B7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64329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6EA76-F539-46B6-A18A-59BBB544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90CFC-7446-442B-9D8F-25FEA3FFE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38009-5E0A-49E4-BB5E-7E087D10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B1757-2AD5-4120-B449-B9705B377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FB96E-3D92-4468-B0A5-1557927A4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496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C8ED54-C320-4BCE-895B-7BA30745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73B81-0765-4679-8C73-C1452DD7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942</v>
      </c>
      <c r="C2" s="4">
        <f>B2*1.2</f>
        <v>1130.3999999999999</v>
      </c>
      <c r="D2" s="4">
        <f t="shared" ref="D2:D13" si="2">C2*1.2</f>
        <v>1356.4799999999998</v>
      </c>
      <c r="E2" s="5">
        <f t="shared" ref="E2:E13" si="3">R2</f>
        <v>58000000</v>
      </c>
      <c r="F2" s="10">
        <f t="shared" ref="F2:F13" si="4">ROUND((E2/B2),0)</f>
        <v>61571</v>
      </c>
      <c r="G2" s="10">
        <f t="shared" ref="G2:G13" si="5">ROUND((E2/C2),0)</f>
        <v>51309</v>
      </c>
      <c r="H2" s="10">
        <f t="shared" ref="H2:H13" si="6">ROUND((E2/D2),0)</f>
        <v>42758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942</v>
      </c>
      <c r="R2" s="2">
        <v>58000000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1145.8333333333335</v>
      </c>
      <c r="C3" s="4">
        <f t="shared" ref="C3:C15" si="9">B3*1.2</f>
        <v>1375.0000000000002</v>
      </c>
      <c r="D3" s="4">
        <f t="shared" si="2"/>
        <v>1650.0000000000002</v>
      </c>
      <c r="E3" s="16">
        <f t="shared" si="3"/>
        <v>75000000</v>
      </c>
      <c r="F3" s="10">
        <f t="shared" si="4"/>
        <v>65455</v>
      </c>
      <c r="G3" s="10">
        <f t="shared" si="5"/>
        <v>54545</v>
      </c>
      <c r="H3" s="10">
        <f t="shared" si="6"/>
        <v>45455</v>
      </c>
      <c r="I3" s="4" t="e">
        <f>#REF!</f>
        <v>#REF!</v>
      </c>
      <c r="J3" s="4">
        <f t="shared" si="7"/>
        <v>0</v>
      </c>
      <c r="O3">
        <v>0</v>
      </c>
      <c r="P3">
        <v>1375</v>
      </c>
      <c r="Q3">
        <f t="shared" ref="Q3:Q12" si="10">P3/1.2</f>
        <v>1145.8333333333335</v>
      </c>
      <c r="R3" s="2">
        <v>75000000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945</v>
      </c>
      <c r="C4" s="4">
        <f t="shared" si="9"/>
        <v>1134</v>
      </c>
      <c r="D4" s="4">
        <f t="shared" si="2"/>
        <v>1360.8</v>
      </c>
      <c r="E4" s="16">
        <f t="shared" si="3"/>
        <v>52500000</v>
      </c>
      <c r="F4" s="15">
        <f t="shared" si="4"/>
        <v>55556</v>
      </c>
      <c r="G4" s="10">
        <f t="shared" si="5"/>
        <v>46296</v>
      </c>
      <c r="H4" s="10">
        <f t="shared" si="6"/>
        <v>38580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945</v>
      </c>
      <c r="R4" s="2">
        <v>52500000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850</v>
      </c>
      <c r="C5" s="4">
        <f t="shared" si="9"/>
        <v>1020</v>
      </c>
      <c r="D5" s="4">
        <f t="shared" si="2"/>
        <v>1224</v>
      </c>
      <c r="E5" s="16">
        <f t="shared" si="3"/>
        <v>35000000</v>
      </c>
      <c r="F5" s="10">
        <f t="shared" si="4"/>
        <v>41176</v>
      </c>
      <c r="G5" s="10">
        <f t="shared" si="5"/>
        <v>34314</v>
      </c>
      <c r="H5" s="10">
        <f t="shared" si="6"/>
        <v>28595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850</v>
      </c>
      <c r="R5" s="2">
        <v>35000000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1500</v>
      </c>
      <c r="C6" s="4">
        <f t="shared" si="9"/>
        <v>1800</v>
      </c>
      <c r="D6" s="4">
        <f t="shared" si="2"/>
        <v>2160</v>
      </c>
      <c r="E6" s="16">
        <f t="shared" si="3"/>
        <v>72500000</v>
      </c>
      <c r="F6" s="10">
        <f t="shared" si="4"/>
        <v>48333</v>
      </c>
      <c r="G6" s="10">
        <f t="shared" si="5"/>
        <v>40278</v>
      </c>
      <c r="H6" s="10">
        <f t="shared" si="6"/>
        <v>33565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1500</v>
      </c>
      <c r="R6" s="2">
        <v>72500000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945.06</v>
      </c>
      <c r="C7" s="4">
        <f t="shared" si="9"/>
        <v>1134.0719999999999</v>
      </c>
      <c r="D7" s="4">
        <f t="shared" si="2"/>
        <v>1360.8863999999999</v>
      </c>
      <c r="E7" s="16">
        <f t="shared" si="3"/>
        <v>42000000</v>
      </c>
      <c r="F7" s="10">
        <f t="shared" si="4"/>
        <v>44442</v>
      </c>
      <c r="G7" s="10">
        <f t="shared" si="5"/>
        <v>37035</v>
      </c>
      <c r="H7" s="10">
        <f t="shared" si="6"/>
        <v>30862</v>
      </c>
      <c r="I7" s="4" t="e">
        <f>#REF!</f>
        <v>#REF!</v>
      </c>
      <c r="J7" s="4" t="str">
        <f t="shared" si="7"/>
        <v>29.05.24</v>
      </c>
      <c r="O7">
        <v>0</v>
      </c>
      <c r="P7">
        <f t="shared" si="8"/>
        <v>0</v>
      </c>
      <c r="Q7">
        <f>930+15.06</f>
        <v>945.06</v>
      </c>
      <c r="R7" s="2">
        <v>42000000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756.7989</v>
      </c>
      <c r="C8" s="4">
        <f t="shared" si="9"/>
        <v>908.15868</v>
      </c>
      <c r="D8" s="4">
        <f t="shared" si="2"/>
        <v>1089.7904160000001</v>
      </c>
      <c r="E8" s="16">
        <f t="shared" si="3"/>
        <v>34200000</v>
      </c>
      <c r="F8" s="10">
        <f t="shared" si="4"/>
        <v>45190</v>
      </c>
      <c r="G8" s="10">
        <f t="shared" si="5"/>
        <v>37659</v>
      </c>
      <c r="H8" s="10">
        <f t="shared" si="6"/>
        <v>31382</v>
      </c>
      <c r="I8" s="4" t="e">
        <f>#REF!</f>
        <v>#REF!</v>
      </c>
      <c r="J8" s="4" t="str">
        <f t="shared" si="7"/>
        <v>22.05.23</v>
      </c>
      <c r="O8">
        <v>0</v>
      </c>
      <c r="P8">
        <f>84.37*10.764</f>
        <v>908.15868</v>
      </c>
      <c r="Q8">
        <f t="shared" si="10"/>
        <v>756.7989</v>
      </c>
      <c r="R8" s="2">
        <v>34200000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739.91735999999992</v>
      </c>
      <c r="C9" s="4">
        <f t="shared" si="9"/>
        <v>887.90083199999992</v>
      </c>
      <c r="D9" s="4">
        <f t="shared" si="2"/>
        <v>1065.4809983999999</v>
      </c>
      <c r="E9" s="16">
        <f t="shared" si="3"/>
        <v>37000000</v>
      </c>
      <c r="F9" s="15">
        <f t="shared" si="4"/>
        <v>50006</v>
      </c>
      <c r="G9" s="10">
        <f t="shared" si="5"/>
        <v>41671</v>
      </c>
      <c r="H9" s="10">
        <f t="shared" si="6"/>
        <v>34726</v>
      </c>
      <c r="I9" s="4" t="e">
        <f>#REF!</f>
        <v>#REF!</v>
      </c>
      <c r="J9" s="4" t="str">
        <f t="shared" si="7"/>
        <v>22.10.21</v>
      </c>
      <c r="O9">
        <v>0</v>
      </c>
      <c r="P9">
        <f t="shared" si="8"/>
        <v>0</v>
      </c>
      <c r="Q9">
        <f>68.74*10.764</f>
        <v>739.91735999999992</v>
      </c>
      <c r="R9" s="2">
        <v>37000000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760.8</v>
      </c>
      <c r="C10" s="4">
        <f t="shared" si="9"/>
        <v>912.95999999999992</v>
      </c>
      <c r="D10" s="4">
        <f t="shared" si="2"/>
        <v>1095.5519999999999</v>
      </c>
      <c r="E10" s="16">
        <f t="shared" si="3"/>
        <v>35000000</v>
      </c>
      <c r="F10" s="10">
        <f t="shared" si="4"/>
        <v>46004</v>
      </c>
      <c r="G10" s="10">
        <f t="shared" si="5"/>
        <v>38337</v>
      </c>
      <c r="H10" s="10">
        <f t="shared" si="6"/>
        <v>31947</v>
      </c>
      <c r="I10" s="4" t="e">
        <f>#REF!</f>
        <v>#REF!</v>
      </c>
      <c r="J10" s="4" t="str">
        <f t="shared" si="7"/>
        <v>23.09.21</v>
      </c>
      <c r="O10">
        <v>0</v>
      </c>
      <c r="P10">
        <f t="shared" si="8"/>
        <v>0</v>
      </c>
      <c r="Q10">
        <f>745.3+15.5</f>
        <v>760.8</v>
      </c>
      <c r="R10" s="2">
        <v>35000000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787</v>
      </c>
      <c r="C11" s="4">
        <f t="shared" si="9"/>
        <v>944.4</v>
      </c>
      <c r="D11" s="4">
        <f t="shared" si="2"/>
        <v>1133.28</v>
      </c>
      <c r="E11" s="16">
        <f t="shared" si="3"/>
        <v>47200000</v>
      </c>
      <c r="F11" s="15">
        <f t="shared" si="4"/>
        <v>59975</v>
      </c>
      <c r="G11" s="10">
        <f t="shared" si="5"/>
        <v>49979</v>
      </c>
      <c r="H11" s="10">
        <f t="shared" si="6"/>
        <v>41649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787</v>
      </c>
      <c r="R11" s="2">
        <v>47200000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15</v>
      </c>
      <c r="I19">
        <v>740</v>
      </c>
    </row>
    <row r="20" spans="7:24" x14ac:dyDescent="0.25">
      <c r="H20" t="s">
        <v>16</v>
      </c>
      <c r="I20">
        <v>55000</v>
      </c>
      <c r="J20" t="s">
        <v>23</v>
      </c>
      <c r="T20" t="s">
        <v>14</v>
      </c>
    </row>
    <row r="21" spans="7:24" x14ac:dyDescent="0.25">
      <c r="H21" t="s">
        <v>17</v>
      </c>
      <c r="I21" s="11">
        <f>I20*I19</f>
        <v>40700000</v>
      </c>
    </row>
    <row r="22" spans="7:24" x14ac:dyDescent="0.25">
      <c r="G22" s="6"/>
      <c r="H22" s="6"/>
    </row>
    <row r="24" spans="7:24" x14ac:dyDescent="0.25">
      <c r="I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K26" sqref="K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1" zoomScaleNormal="100" workbookViewId="0">
      <selection activeCell="G1" sqref="G1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2024-11-21T10:40:07Z</dcterms:modified>
</cp:coreProperties>
</file>