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aftarai Road Malad East Branch\Sunil Vasant Mardhekar\"/>
    </mc:Choice>
  </mc:AlternateContent>
  <xr:revisionPtr revIDLastSave="0" documentId="13_ncr:1_{1D0EBF46-C6A2-448D-AB10-354BC453CCAD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8" i="23" l="1"/>
  <c r="Q3" i="4" l="1"/>
  <c r="G31" i="4" l="1"/>
  <c r="Q2" i="4"/>
  <c r="F21" i="4"/>
  <c r="G21" i="4"/>
  <c r="C12" i="25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<sst xmlns="http://schemas.openxmlformats.org/spreadsheetml/2006/main" count="130" uniqueCount="88">
  <si>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</si>
  <si>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</si>
  <si>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</si>
  <si>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</si>
  <si>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</si>
  <si>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</si>
  <si>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</si>
  <si>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</si>
  <si>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</si>
  <si>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</si>
  <si>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</si>
  <si>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</si>
  <si>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</si>
  <si>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</si>
  <si>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</si>
  <si>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</si>
  <si>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</si>
  <si>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</si>
  <si>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</si>
  <si>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</si>
  <si>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</si>
  <si>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</si>
  <si>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</si>
  <si>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</si>
  <si>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</si>
  <si>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</si>
  <si>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</si>
  <si>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</si>
  <si>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</si>
  <si>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</si>
  <si>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</si>
  <si>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</si>
  <si>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</si>
  <si>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</si>
  <si>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</si>
  <si>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</si>
  <si>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</si>
  <si>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</si>
  <si>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</si>
  <si>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</si>
  <si>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</si>
  <si>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</si>
  <si>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</si>
  <si>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</si>
  <si>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</si>
  <si>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</si>
  <si>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</si>
  <si>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</si>
  <si>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</si>
  <si>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</si>
  <si>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</si>
  <si>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</si>
  <si>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</si>
  <si>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</si>
  <si>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</si>
  <si>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</si>
  <si>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</si>
  <si>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</si>
  <si>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</si>
  <si>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</si>
  <si>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</si>
  <si>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</si>
  <si>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</si>
  <si>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</si>
  <si>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</si>
  <si>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</si>
  <si>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</si>
  <si>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</si>
  <si>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</si>
  <si>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</si>
  <si>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</si>
  <si>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</si>
  <si>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</si>
  <si>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</si>
  <si>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</si>
  <si>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</si>
  <si>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</si>
  <si>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</si>
  <si>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</si>
  <si>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</si>
  <si>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</si>
  <si>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</si>
  <si>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</si>
  <si>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</si>
  <si>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</si>
  <si>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20.09.2023</t>
  </si>
  <si>
    <t>IGR-08.10.24</t>
  </si>
  <si>
    <t>IGR-15.04.24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</si>
</sst>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F37279-D4C0-4E88-B7E5-82263610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1560F0-69DF-4A6E-885E-C32DE2E0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267928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395741-C111-4E86-8B40-EF3F6C5E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02328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AACFC0-FC2A-4A3C-B4E1-A9B18928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C6DC21-E59E-461E-8ADE-B76DD81F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21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F08E5-452B-46A6-83AD-31F0BE01C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18" sqref="M1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301828.45399999997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331228.45399999997</v>
      </c>
      <c r="D9" s="58" t="s">
        <v>62</v>
      </c>
      <c r="E9" s="59">
        <f>C9/10.764</f>
        <v>30771.87421033073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6</v>
      </c>
      <c r="D13" s="65">
        <f>D12-C13</f>
        <v>94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14" sqref="C1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6100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3600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6</v>
      </c>
      <c r="D7" s="24">
        <v>2024</v>
      </c>
    </row>
    <row r="8" spans="1:5" x14ac:dyDescent="0.25">
      <c r="A8" s="15" t="s">
        <v>18</v>
      </c>
      <c r="B8" s="23"/>
      <c r="C8" s="24">
        <f>C9-C7</f>
        <v>54</v>
      </c>
      <c r="D8" s="24">
        <v>2018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9</v>
      </c>
      <c r="D10" s="24"/>
    </row>
    <row r="11" spans="1:5" x14ac:dyDescent="0.25">
      <c r="A11" s="15"/>
      <c r="B11" s="25"/>
      <c r="C11" s="26">
        <f>C10%</f>
        <v>0.09</v>
      </c>
      <c r="D11" s="26"/>
    </row>
    <row r="12" spans="1:5" x14ac:dyDescent="0.25">
      <c r="A12" s="15" t="s">
        <v>21</v>
      </c>
      <c r="B12" s="18"/>
      <c r="C12" s="19">
        <f>C6*C11</f>
        <v>225</v>
      </c>
      <c r="D12" s="22"/>
    </row>
    <row r="13" spans="1:5" x14ac:dyDescent="0.25">
      <c r="A13" s="15" t="s">
        <v>22</v>
      </c>
      <c r="B13" s="18"/>
      <c r="C13" s="19">
        <f>C6-C12</f>
        <v>2275</v>
      </c>
      <c r="D13" s="22"/>
    </row>
    <row r="14" spans="1:5" x14ac:dyDescent="0.25">
      <c r="A14" s="15" t="s">
        <v>15</v>
      </c>
      <c r="B14" s="18"/>
      <c r="C14" s="19">
        <f>C5</f>
        <v>3600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5875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f>435*1.2</f>
        <v>522</v>
      </c>
      <c r="D18" s="24"/>
    </row>
    <row r="19" spans="1:5" x14ac:dyDescent="0.25">
      <c r="A19" s="15" t="s">
        <v>74</v>
      </c>
      <c r="B19" s="6"/>
      <c r="C19" s="30">
        <f>C18*C16</f>
        <v>3066750</v>
      </c>
      <c r="D19" s="72"/>
      <c r="E19" s="65"/>
    </row>
    <row r="20" spans="1:5" x14ac:dyDescent="0.25">
      <c r="A20" s="15" t="s">
        <v>24</v>
      </c>
      <c r="C20" s="31">
        <f>C19*90%</f>
        <v>2760075</v>
      </c>
      <c r="D20" s="30"/>
      <c r="E20" s="65"/>
    </row>
    <row r="21" spans="1:5" x14ac:dyDescent="0.25">
      <c r="A21" s="15" t="s">
        <v>25</v>
      </c>
      <c r="C21" s="31">
        <f>C19*80%</f>
        <v>2453400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1305000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6389.0625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4" sqref="S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330.23951999999997</v>
      </c>
      <c r="C2" s="4">
        <f t="shared" ref="C2:C16" si="1">B2*1.2</f>
        <v>396.28742399999993</v>
      </c>
      <c r="D2" s="4">
        <f t="shared" ref="D2:D16" si="2">C2*1.2</f>
        <v>475.54490879999992</v>
      </c>
      <c r="E2" s="5">
        <f t="shared" ref="E2:E16" si="3">R2</f>
        <v>2328566</v>
      </c>
      <c r="F2" s="74">
        <f t="shared" ref="F2:F15" si="4">ROUND((E2/B2),0)</f>
        <v>7051</v>
      </c>
      <c r="G2" s="74">
        <f t="shared" ref="G2:G15" si="5">ROUND((E2/C2),0)</f>
        <v>5876</v>
      </c>
      <c r="H2" s="74">
        <f t="shared" ref="H2:H15" si="6">ROUND((E2/D2),0)</f>
        <v>4897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30.68*10.764</f>
        <v>330.23951999999997</v>
      </c>
      <c r="R2" s="75">
        <v>2328566</v>
      </c>
      <c r="S2" s="75" t="s">
        <v>86</v>
      </c>
    </row>
    <row r="3" spans="1:19" x14ac:dyDescent="0.25">
      <c r="A3" s="4">
        <v>2</v>
      </c>
      <c r="B3" s="4">
        <f t="shared" si="0"/>
        <v>440.67815999999993</v>
      </c>
      <c r="C3" s="4">
        <f t="shared" si="1"/>
        <v>528.81379199999992</v>
      </c>
      <c r="D3" s="4">
        <f t="shared" si="2"/>
        <v>634.57655039999986</v>
      </c>
      <c r="E3" s="5">
        <f t="shared" si="3"/>
        <v>2663546</v>
      </c>
      <c r="F3" s="74">
        <f t="shared" si="4"/>
        <v>6044</v>
      </c>
      <c r="G3" s="74">
        <f t="shared" si="5"/>
        <v>5037</v>
      </c>
      <c r="H3" s="74">
        <f t="shared" si="6"/>
        <v>4197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40.94*10.764</f>
        <v>440.67815999999993</v>
      </c>
      <c r="R3" s="75">
        <v>2663546</v>
      </c>
      <c r="S3" s="75" t="s">
        <v>87</v>
      </c>
    </row>
    <row r="4" spans="1:19" x14ac:dyDescent="0.25">
      <c r="A4" s="4">
        <v>3</v>
      </c>
      <c r="B4" s="4">
        <f t="shared" si="0"/>
        <v>330</v>
      </c>
      <c r="C4" s="4">
        <f t="shared" si="1"/>
        <v>396</v>
      </c>
      <c r="D4" s="4">
        <f t="shared" si="2"/>
        <v>475.2</v>
      </c>
      <c r="E4" s="5">
        <f t="shared" si="3"/>
        <v>2400000</v>
      </c>
      <c r="F4" s="4">
        <f t="shared" si="4"/>
        <v>7273</v>
      </c>
      <c r="G4" s="4">
        <f t="shared" si="5"/>
        <v>6061</v>
      </c>
      <c r="H4" s="4">
        <f t="shared" si="6"/>
        <v>5051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330</v>
      </c>
      <c r="R4" s="2">
        <v>2400000</v>
      </c>
      <c r="S4" s="2"/>
    </row>
    <row r="5" spans="1:19" x14ac:dyDescent="0.25">
      <c r="A5" s="4">
        <v>4</v>
      </c>
      <c r="B5" s="4">
        <f t="shared" si="0"/>
        <v>460</v>
      </c>
      <c r="C5" s="4">
        <f t="shared" si="1"/>
        <v>552</v>
      </c>
      <c r="D5" s="4">
        <f t="shared" si="2"/>
        <v>662.4</v>
      </c>
      <c r="E5" s="5">
        <f t="shared" si="3"/>
        <v>3500000</v>
      </c>
      <c r="F5" s="74">
        <f t="shared" si="4"/>
        <v>7609</v>
      </c>
      <c r="G5" s="74">
        <f t="shared" si="5"/>
        <v>6341</v>
      </c>
      <c r="H5" s="74">
        <f t="shared" si="6"/>
        <v>5284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460</v>
      </c>
      <c r="R5" s="75">
        <v>3500000</v>
      </c>
      <c r="S5" s="2"/>
    </row>
    <row r="6" spans="1:19" x14ac:dyDescent="0.25">
      <c r="A6" s="4">
        <v>5</v>
      </c>
      <c r="B6" s="4">
        <f t="shared" si="0"/>
        <v>321</v>
      </c>
      <c r="C6" s="4">
        <f t="shared" si="1"/>
        <v>385.2</v>
      </c>
      <c r="D6" s="4">
        <f t="shared" si="2"/>
        <v>462.23999999999995</v>
      </c>
      <c r="E6" s="5">
        <f t="shared" si="3"/>
        <v>2500000</v>
      </c>
      <c r="F6" s="4">
        <f t="shared" si="4"/>
        <v>7788</v>
      </c>
      <c r="G6" s="4">
        <f t="shared" si="5"/>
        <v>6490</v>
      </c>
      <c r="H6" s="4">
        <f t="shared" si="6"/>
        <v>5408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321</v>
      </c>
      <c r="R6" s="2">
        <v>2500000</v>
      </c>
      <c r="S6" s="2"/>
    </row>
    <row r="7" spans="1:19" x14ac:dyDescent="0.25">
      <c r="A7" s="4">
        <v>6</v>
      </c>
      <c r="B7" s="4">
        <f t="shared" si="0"/>
        <v>453</v>
      </c>
      <c r="C7" s="4">
        <f t="shared" si="1"/>
        <v>543.6</v>
      </c>
      <c r="D7" s="4">
        <f t="shared" si="2"/>
        <v>652.32000000000005</v>
      </c>
      <c r="E7" s="5">
        <f t="shared" si="3"/>
        <v>3400000</v>
      </c>
      <c r="F7" s="74">
        <f t="shared" si="4"/>
        <v>7506</v>
      </c>
      <c r="G7" s="74">
        <f t="shared" si="5"/>
        <v>6255</v>
      </c>
      <c r="H7" s="74">
        <f t="shared" si="6"/>
        <v>5212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453</v>
      </c>
      <c r="R7" s="75">
        <v>3400000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3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431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435</v>
      </c>
    </row>
    <row r="29" spans="1:19" s="10" customFormat="1" x14ac:dyDescent="0.25">
      <c r="C29" s="67" t="s">
        <v>1</v>
      </c>
      <c r="D29" s="67">
        <v>2579349</v>
      </c>
      <c r="F29" s="52" t="s">
        <v>72</v>
      </c>
      <c r="G29" s="52">
        <v>522</v>
      </c>
      <c r="H29" s="10">
        <f>G29/G28</f>
        <v>1.2</v>
      </c>
    </row>
    <row r="30" spans="1:19" s="10" customFormat="1" x14ac:dyDescent="0.25">
      <c r="F30" s="52" t="s">
        <v>73</v>
      </c>
      <c r="G30" s="52">
        <v>7000</v>
      </c>
    </row>
    <row r="31" spans="1:19" s="10" customFormat="1" x14ac:dyDescent="0.25">
      <c r="C31" s="70"/>
      <c r="D31" s="70"/>
      <c r="F31" s="70" t="s">
        <v>74</v>
      </c>
      <c r="G31" s="70">
        <f>G28*G30</f>
        <v>3045000</v>
      </c>
      <c r="H31" s="10">
        <f>G31/D29</f>
        <v>1.1805304361681959</v>
      </c>
    </row>
    <row r="32" spans="1:19" s="10" customFormat="1" x14ac:dyDescent="0.25">
      <c r="C32" s="70"/>
      <c r="D32" s="70"/>
      <c r="F32" s="70" t="s">
        <v>24</v>
      </c>
      <c r="G32" s="70">
        <f>G31*90%</f>
        <v>2740500</v>
      </c>
    </row>
    <row r="33" spans="3:7" s="10" customFormat="1" x14ac:dyDescent="0.25">
      <c r="C33" s="70"/>
      <c r="D33" s="70"/>
      <c r="F33" s="70" t="s">
        <v>25</v>
      </c>
      <c r="G33" s="70">
        <f>G31*80%</f>
        <v>2436000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2024-12-03T09:19:03Z</dcterms:modified>
</cp:coreProperties>
</file>