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Deshpande- Yash Lawns\"/>
    </mc:Choice>
  </mc:AlternateContent>
  <bookViews>
    <workbookView xWindow="-120" yWindow="-120" windowWidth="20730" windowHeight="11160"/>
  </bookViews>
  <sheets>
    <sheet name="Sheet1" sheetId="1" r:id="rId1"/>
    <sheet name="Listing1" sheetId="3" r:id="rId2"/>
    <sheet name="Listing2" sheetId="2" r:id="rId3"/>
  </sheets>
  <calcPr calcId="152511"/>
</workbook>
</file>

<file path=xl/calcChain.xml><?xml version="1.0" encoding="utf-8"?>
<calcChain xmlns="http://schemas.openxmlformats.org/spreadsheetml/2006/main">
  <c r="C59" i="1" l="1"/>
  <c r="C4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8" i="1"/>
  <c r="C27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C38" i="1"/>
  <c r="C48" i="1" s="1"/>
  <c r="C43" i="1"/>
  <c r="C49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6" i="1"/>
  <c r="H7" i="1"/>
  <c r="I7" i="1" s="1"/>
  <c r="M27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N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N8" i="1" s="1"/>
  <c r="J7" i="1"/>
  <c r="K7" i="1" s="1"/>
  <c r="L7" i="1" s="1"/>
  <c r="N7" i="1" s="1"/>
  <c r="N27" i="1" l="1"/>
  <c r="L27" i="1"/>
  <c r="C47" i="1" s="1"/>
  <c r="C50" i="1" s="1"/>
  <c r="C51" i="1" s="1"/>
  <c r="C56" i="1"/>
  <c r="C57" i="1" s="1"/>
  <c r="C58" i="1" s="1"/>
  <c r="C55" i="1" l="1"/>
  <c r="C52" i="1" l="1"/>
  <c r="C53" i="1" s="1"/>
  <c r="C54" i="1" s="1"/>
</calcChain>
</file>

<file path=xl/sharedStrings.xml><?xml version="1.0" encoding="utf-8"?>
<sst xmlns="http://schemas.openxmlformats.org/spreadsheetml/2006/main" count="37" uniqueCount="29">
  <si>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</si>
  <si>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</si>
  <si>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</si>
  <si>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</si>
  <si>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</si>
  <si>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</si>
  <si>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</si>
  <si>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</si>
  <si>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</si>
  <si>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</si>
  <si>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</si>
  <si>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</si>
  <si>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</si>
  <si>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</si>
  <si>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</si>
  <si>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</si>
  <si>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</si>
  <si>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</si>
  <si>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</si>
  <si>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</si>
  <si>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Insurance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</si>
  <si>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</si>
  <si>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</si>
  <si>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</si>
  <si>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</si>
  <si>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</si>
  <si>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</si>
  <si>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</si>
  <si>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>Ground + 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</si>
</sst>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u/>
      <sz val="14"/>
      <color rgb="FFFF0000"/>
      <name val="Arial Narrow"/>
      <family val="2"/>
    </font>
    <font>
      <sz val="11"/>
      <color rgb="FF202124"/>
      <name val="Arial"/>
      <family val="2"/>
    </font>
    <font>
      <b/>
      <sz val="11"/>
      <name val="Arial Narrow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7" fillId="0" borderId="1" xfId="0" applyNumberFormat="1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2" fontId="1" fillId="0" borderId="0" xfId="0" applyNumberFormat="1" applyFont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Alignment="1">
      <alignment horizontal="right" wrapText="1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top"/>
    </xf>
    <xf numFmtId="0" fontId="9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4" fontId="9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8" xfId="0" applyNumberFormat="1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4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wrapText="1"/>
    </xf>
    <xf numFmtId="4" fontId="13" fillId="0" borderId="0" xfId="0" applyNumberFormat="1" applyFont="1"/>
    <xf numFmtId="4" fontId="11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180975</xdr:rowOff>
    </xdr:from>
    <xdr:to>
      <xdr:col>8</xdr:col>
      <xdr:colOff>495300</xdr:colOff>
      <xdr:row>17</xdr:row>
      <xdr:rowOff>57150</xdr:rowOff>
    </xdr:to>
    <xdr:pic>
      <xdr:nvPicPr>
        <xdr:cNvPr id="2" name="Picture 1" descr="listi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0975"/>
          <a:ext cx="5276850" cy="3114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133350</xdr:rowOff>
    </xdr:from>
    <xdr:to>
      <xdr:col>8</xdr:col>
      <xdr:colOff>542925</xdr:colOff>
      <xdr:row>19</xdr:row>
      <xdr:rowOff>38100</xdr:rowOff>
    </xdr:to>
    <xdr:pic>
      <xdr:nvPicPr>
        <xdr:cNvPr id="3" name="Picture 2" descr="listing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3350"/>
          <a:ext cx="5276850" cy="3524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tabSelected="1" zoomScaleNormal="100"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C3" sqref="C3"/>
    </sheetView>
  </sheetViews>
  <sheetFormatPr defaultRowHeight="16.5" x14ac:dyDescent="0.3"/>
  <cols>
    <col min="1" max="1" width="9.140625" style="50"/>
    <col min="2" max="2" width="19.5703125" style="2" bestFit="1" customWidth="1"/>
    <col min="3" max="3" width="16.140625" style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3.85546875" style="1" bestFit="1" customWidth="1"/>
    <col min="10" max="10" width="13.140625" style="5" customWidth="1"/>
    <col min="11" max="11" width="14.140625" style="1" customWidth="1"/>
    <col min="12" max="12" width="14.85546875" style="5" customWidth="1"/>
    <col min="13" max="13" width="14.85546875" style="5" bestFit="1" customWidth="1"/>
    <col min="14" max="14" width="13.28515625" style="5" bestFit="1" customWidth="1"/>
    <col min="15" max="18" width="9.140625" style="1"/>
    <col min="19" max="19" width="11.28515625" style="1" customWidth="1"/>
    <col min="20" max="16384" width="9.140625" style="1"/>
  </cols>
  <sheetData>
    <row r="1" spans="1:15" x14ac:dyDescent="0.3">
      <c r="B1" s="10" t="s">
        <v>17</v>
      </c>
    </row>
    <row r="2" spans="1:15" x14ac:dyDescent="0.3">
      <c r="B2" s="20" t="s">
        <v>15</v>
      </c>
      <c r="C2" s="1">
        <v>18239</v>
      </c>
      <c r="E2" s="4"/>
      <c r="F2" s="4"/>
      <c r="G2" s="22"/>
      <c r="H2" s="1"/>
    </row>
    <row r="3" spans="1:15" x14ac:dyDescent="0.3">
      <c r="B3" s="21" t="s">
        <v>10</v>
      </c>
      <c r="C3" s="25">
        <v>27000</v>
      </c>
      <c r="D3" s="12"/>
      <c r="E3" s="24"/>
      <c r="F3" s="24"/>
      <c r="G3" s="12"/>
      <c r="H3" s="1"/>
    </row>
    <row r="4" spans="1:15" x14ac:dyDescent="0.3">
      <c r="B4" s="70" t="s">
        <v>23</v>
      </c>
      <c r="C4" s="15">
        <f>ROUND((C2*C3),0)</f>
        <v>492453000</v>
      </c>
      <c r="F4" s="19"/>
      <c r="G4" s="19"/>
    </row>
    <row r="5" spans="1:15" x14ac:dyDescent="0.3">
      <c r="B5" s="10" t="s">
        <v>18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3" t="s">
        <v>9</v>
      </c>
      <c r="H6" s="71" t="s">
        <v>2</v>
      </c>
      <c r="I6" s="72" t="s">
        <v>6</v>
      </c>
      <c r="J6" s="72" t="s">
        <v>7</v>
      </c>
      <c r="K6" s="71" t="s">
        <v>21</v>
      </c>
      <c r="L6" s="71" t="s">
        <v>22</v>
      </c>
      <c r="M6" s="71" t="s">
        <v>8</v>
      </c>
    </row>
    <row r="7" spans="1:15" ht="17.25" thickBot="1" x14ac:dyDescent="0.35">
      <c r="B7" s="51" t="s">
        <v>28</v>
      </c>
      <c r="C7" s="53">
        <v>3201.38</v>
      </c>
      <c r="D7" s="34">
        <v>2022</v>
      </c>
      <c r="E7" s="34">
        <v>2024</v>
      </c>
      <c r="F7" s="34">
        <v>50</v>
      </c>
      <c r="G7" s="49">
        <v>11000</v>
      </c>
      <c r="H7" s="73">
        <f>E7-D7</f>
        <v>2</v>
      </c>
      <c r="I7" s="74">
        <f>IF(H7&gt;=5,90*H7/F7,0)</f>
        <v>0</v>
      </c>
      <c r="J7" s="75">
        <f t="shared" ref="J7:J12" si="0">G7/100*I7</f>
        <v>0</v>
      </c>
      <c r="K7" s="75">
        <f>ROUND((G7-J7),0)</f>
        <v>11000</v>
      </c>
      <c r="L7" s="75">
        <f>ROUND((K7*C7),0)</f>
        <v>35215180</v>
      </c>
      <c r="M7" s="75">
        <f>ROUND((C7*G7),0)</f>
        <v>35215180</v>
      </c>
      <c r="N7" s="16">
        <f>M7-L7</f>
        <v>0</v>
      </c>
    </row>
    <row r="8" spans="1:15" ht="17.25" thickBot="1" x14ac:dyDescent="0.35">
      <c r="A8" s="3"/>
      <c r="B8" s="51"/>
      <c r="C8" s="54"/>
      <c r="D8" s="34"/>
      <c r="E8" s="34"/>
      <c r="F8" s="34"/>
      <c r="G8" s="49"/>
      <c r="H8" s="73">
        <f t="shared" ref="H8:H12" si="1">E8-D8</f>
        <v>0</v>
      </c>
      <c r="I8" s="74">
        <f t="shared" ref="I8:I14" si="2">IF(H8&gt;=5,90*H8/F8,0)</f>
        <v>0</v>
      </c>
      <c r="J8" s="75">
        <f t="shared" si="0"/>
        <v>0</v>
      </c>
      <c r="K8" s="75">
        <f t="shared" ref="K8:K12" si="3">ROUND((G8-J8),0)</f>
        <v>0</v>
      </c>
      <c r="L8" s="75">
        <f t="shared" ref="L8:L12" si="4">ROUND((K8*C8),0)</f>
        <v>0</v>
      </c>
      <c r="M8" s="75">
        <f t="shared" ref="M8:M12" si="5">ROUND((C8*G8),0)</f>
        <v>0</v>
      </c>
      <c r="N8" s="16">
        <f t="shared" ref="N8:N28" si="6">M8-L8</f>
        <v>0</v>
      </c>
    </row>
    <row r="9" spans="1:15" s="8" customFormat="1" ht="17.25" customHeight="1" thickBot="1" x14ac:dyDescent="0.35">
      <c r="A9" s="50"/>
      <c r="B9" s="51"/>
      <c r="C9" s="54"/>
      <c r="D9" s="34"/>
      <c r="E9" s="34"/>
      <c r="F9" s="34"/>
      <c r="G9" s="49"/>
      <c r="H9" s="73">
        <f t="shared" si="1"/>
        <v>0</v>
      </c>
      <c r="I9" s="74">
        <f t="shared" si="2"/>
        <v>0</v>
      </c>
      <c r="J9" s="75">
        <f t="shared" si="0"/>
        <v>0</v>
      </c>
      <c r="K9" s="75">
        <f t="shared" si="3"/>
        <v>0</v>
      </c>
      <c r="L9" s="75">
        <f t="shared" si="4"/>
        <v>0</v>
      </c>
      <c r="M9" s="75">
        <f t="shared" si="5"/>
        <v>0</v>
      </c>
      <c r="N9" s="16">
        <f t="shared" si="6"/>
        <v>0</v>
      </c>
      <c r="O9" s="1"/>
    </row>
    <row r="10" spans="1:15" ht="17.25" hidden="1" thickBot="1" x14ac:dyDescent="0.35">
      <c r="A10" s="3"/>
      <c r="B10" s="42"/>
      <c r="C10" s="54">
        <v>0</v>
      </c>
      <c r="D10" s="34">
        <v>1994</v>
      </c>
      <c r="E10" s="34">
        <v>2021</v>
      </c>
      <c r="F10" s="34">
        <v>60</v>
      </c>
      <c r="G10" s="49">
        <v>0</v>
      </c>
      <c r="H10" s="73">
        <f t="shared" si="1"/>
        <v>27</v>
      </c>
      <c r="I10" s="74">
        <f t="shared" si="2"/>
        <v>40.5</v>
      </c>
      <c r="J10" s="75">
        <f t="shared" si="0"/>
        <v>0</v>
      </c>
      <c r="K10" s="75">
        <f t="shared" si="3"/>
        <v>0</v>
      </c>
      <c r="L10" s="75">
        <f t="shared" si="4"/>
        <v>0</v>
      </c>
      <c r="M10" s="75">
        <f t="shared" si="5"/>
        <v>0</v>
      </c>
      <c r="N10" s="16">
        <f t="shared" si="6"/>
        <v>0</v>
      </c>
    </row>
    <row r="11" spans="1:15" ht="17.25" hidden="1" thickBot="1" x14ac:dyDescent="0.35">
      <c r="B11" s="42"/>
      <c r="C11" s="54">
        <v>0</v>
      </c>
      <c r="D11" s="34">
        <v>1994</v>
      </c>
      <c r="E11" s="34">
        <v>2021</v>
      </c>
      <c r="F11" s="34">
        <v>60</v>
      </c>
      <c r="G11" s="49">
        <v>0</v>
      </c>
      <c r="H11" s="73">
        <f t="shared" si="1"/>
        <v>27</v>
      </c>
      <c r="I11" s="74">
        <f t="shared" si="2"/>
        <v>40.5</v>
      </c>
      <c r="J11" s="75">
        <f t="shared" si="0"/>
        <v>0</v>
      </c>
      <c r="K11" s="75">
        <f t="shared" si="3"/>
        <v>0</v>
      </c>
      <c r="L11" s="75">
        <f t="shared" si="4"/>
        <v>0</v>
      </c>
      <c r="M11" s="75">
        <f t="shared" si="5"/>
        <v>0</v>
      </c>
      <c r="N11" s="16">
        <f t="shared" si="6"/>
        <v>0</v>
      </c>
    </row>
    <row r="12" spans="1:15" ht="17.25" hidden="1" thickBot="1" x14ac:dyDescent="0.35">
      <c r="B12" s="42"/>
      <c r="C12" s="54">
        <v>0</v>
      </c>
      <c r="D12" s="34">
        <v>1994</v>
      </c>
      <c r="E12" s="34">
        <v>2021</v>
      </c>
      <c r="F12" s="34">
        <v>60</v>
      </c>
      <c r="G12" s="49">
        <v>0</v>
      </c>
      <c r="H12" s="73">
        <f t="shared" si="1"/>
        <v>27</v>
      </c>
      <c r="I12" s="74">
        <f t="shared" si="2"/>
        <v>40.5</v>
      </c>
      <c r="J12" s="75">
        <f t="shared" si="0"/>
        <v>0</v>
      </c>
      <c r="K12" s="75">
        <f t="shared" si="3"/>
        <v>0</v>
      </c>
      <c r="L12" s="75">
        <f t="shared" si="4"/>
        <v>0</v>
      </c>
      <c r="M12" s="75">
        <f t="shared" si="5"/>
        <v>0</v>
      </c>
      <c r="N12" s="16">
        <f t="shared" si="6"/>
        <v>0</v>
      </c>
    </row>
    <row r="13" spans="1:15" ht="17.25" hidden="1" thickBot="1" x14ac:dyDescent="0.35">
      <c r="A13" s="3"/>
      <c r="B13" s="42"/>
      <c r="C13" s="52">
        <v>0</v>
      </c>
      <c r="D13" s="34">
        <v>0</v>
      </c>
      <c r="E13" s="34">
        <v>2020</v>
      </c>
      <c r="F13" s="34">
        <v>60</v>
      </c>
      <c r="G13" s="49">
        <v>0</v>
      </c>
      <c r="H13" s="73">
        <f t="shared" ref="H13:H14" si="7">E13-D13</f>
        <v>2020</v>
      </c>
      <c r="I13" s="74">
        <f t="shared" si="2"/>
        <v>3030</v>
      </c>
      <c r="J13" s="75">
        <f t="shared" ref="J13:J14" si="8">G13/100*I13</f>
        <v>0</v>
      </c>
      <c r="K13" s="75">
        <f t="shared" ref="K13:K14" si="9">ROUND((G13-J13),0)</f>
        <v>0</v>
      </c>
      <c r="L13" s="75">
        <f t="shared" ref="L13:L14" si="10">ROUND((K13*C13),0)</f>
        <v>0</v>
      </c>
      <c r="M13" s="75">
        <f t="shared" ref="M13:M14" si="11">ROUND((C13*G13),0)</f>
        <v>0</v>
      </c>
      <c r="N13" s="16">
        <f t="shared" si="6"/>
        <v>0</v>
      </c>
    </row>
    <row r="14" spans="1:15" ht="17.25" hidden="1" thickBot="1" x14ac:dyDescent="0.35">
      <c r="A14" s="3"/>
      <c r="B14" s="42"/>
      <c r="C14" s="52">
        <v>0</v>
      </c>
      <c r="D14" s="34">
        <v>0</v>
      </c>
      <c r="E14" s="34">
        <v>2020</v>
      </c>
      <c r="F14" s="34">
        <v>60</v>
      </c>
      <c r="G14" s="49">
        <v>0</v>
      </c>
      <c r="H14" s="73">
        <f t="shared" si="7"/>
        <v>2020</v>
      </c>
      <c r="I14" s="74">
        <f t="shared" si="2"/>
        <v>3030</v>
      </c>
      <c r="J14" s="75">
        <f t="shared" si="8"/>
        <v>0</v>
      </c>
      <c r="K14" s="75">
        <f t="shared" si="9"/>
        <v>0</v>
      </c>
      <c r="L14" s="75">
        <f t="shared" si="10"/>
        <v>0</v>
      </c>
      <c r="M14" s="75">
        <f t="shared" si="11"/>
        <v>0</v>
      </c>
      <c r="N14" s="16">
        <f t="shared" si="6"/>
        <v>0</v>
      </c>
    </row>
    <row r="15" spans="1:15" ht="17.25" hidden="1" thickBot="1" x14ac:dyDescent="0.35">
      <c r="B15" s="42"/>
      <c r="C15" s="52">
        <v>0</v>
      </c>
      <c r="D15" s="34">
        <v>0</v>
      </c>
      <c r="E15" s="34">
        <v>2020</v>
      </c>
      <c r="F15" s="34">
        <v>60</v>
      </c>
      <c r="G15" s="49">
        <v>0</v>
      </c>
      <c r="H15" s="73">
        <f t="shared" ref="H15:H26" si="12">E15-D15</f>
        <v>2020</v>
      </c>
      <c r="I15" s="74">
        <f t="shared" ref="I15:I26" si="13">IF(H15&gt;=5,90*H15/F15,0)</f>
        <v>3030</v>
      </c>
      <c r="J15" s="75">
        <f t="shared" ref="J15:J26" si="14">G15/100*I15</f>
        <v>0</v>
      </c>
      <c r="K15" s="75">
        <f t="shared" ref="K15:K26" si="15">ROUND((G15-J15),0)</f>
        <v>0</v>
      </c>
      <c r="L15" s="75">
        <f t="shared" ref="L15:L26" si="16">ROUND((K15*C15),0)</f>
        <v>0</v>
      </c>
      <c r="M15" s="75">
        <f t="shared" ref="M15:M26" si="17">ROUND((C15*G15),0)</f>
        <v>0</v>
      </c>
      <c r="N15" s="16">
        <f t="shared" si="6"/>
        <v>0</v>
      </c>
    </row>
    <row r="16" spans="1:15" ht="17.25" hidden="1" thickBot="1" x14ac:dyDescent="0.35">
      <c r="A16" s="3"/>
      <c r="B16" s="42"/>
      <c r="C16" s="52">
        <v>0</v>
      </c>
      <c r="D16" s="34">
        <v>0</v>
      </c>
      <c r="E16" s="34">
        <v>2020</v>
      </c>
      <c r="F16" s="34">
        <v>60</v>
      </c>
      <c r="G16" s="49">
        <v>0</v>
      </c>
      <c r="H16" s="73">
        <f t="shared" si="12"/>
        <v>2020</v>
      </c>
      <c r="I16" s="74">
        <f t="shared" si="13"/>
        <v>3030</v>
      </c>
      <c r="J16" s="75">
        <f t="shared" si="14"/>
        <v>0</v>
      </c>
      <c r="K16" s="75">
        <f t="shared" si="15"/>
        <v>0</v>
      </c>
      <c r="L16" s="75">
        <f t="shared" si="16"/>
        <v>0</v>
      </c>
      <c r="M16" s="75">
        <f t="shared" si="17"/>
        <v>0</v>
      </c>
      <c r="N16" s="16">
        <f t="shared" si="6"/>
        <v>0</v>
      </c>
    </row>
    <row r="17" spans="1:19" ht="17.25" hidden="1" thickBot="1" x14ac:dyDescent="0.35">
      <c r="B17" s="46"/>
      <c r="C17" s="52">
        <v>0</v>
      </c>
      <c r="D17" s="34">
        <v>0</v>
      </c>
      <c r="E17" s="34">
        <v>2020</v>
      </c>
      <c r="F17" s="34">
        <v>60</v>
      </c>
      <c r="G17" s="49">
        <v>0</v>
      </c>
      <c r="H17" s="73">
        <f t="shared" si="12"/>
        <v>2020</v>
      </c>
      <c r="I17" s="74">
        <f t="shared" si="13"/>
        <v>3030</v>
      </c>
      <c r="J17" s="75">
        <f t="shared" si="14"/>
        <v>0</v>
      </c>
      <c r="K17" s="75">
        <f t="shared" si="15"/>
        <v>0</v>
      </c>
      <c r="L17" s="75">
        <f t="shared" si="16"/>
        <v>0</v>
      </c>
      <c r="M17" s="75">
        <f t="shared" si="17"/>
        <v>0</v>
      </c>
      <c r="N17" s="16">
        <f t="shared" si="6"/>
        <v>0</v>
      </c>
    </row>
    <row r="18" spans="1:19" ht="17.25" hidden="1" thickBot="1" x14ac:dyDescent="0.35">
      <c r="A18" s="3"/>
      <c r="B18" s="47"/>
      <c r="C18" s="52">
        <v>0</v>
      </c>
      <c r="D18" s="34">
        <v>0</v>
      </c>
      <c r="E18" s="34">
        <v>2020</v>
      </c>
      <c r="F18" s="34">
        <v>60</v>
      </c>
      <c r="G18" s="49">
        <v>0</v>
      </c>
      <c r="H18" s="73">
        <f t="shared" si="12"/>
        <v>2020</v>
      </c>
      <c r="I18" s="74">
        <f t="shared" si="13"/>
        <v>3030</v>
      </c>
      <c r="J18" s="75">
        <f t="shared" si="14"/>
        <v>0</v>
      </c>
      <c r="K18" s="75">
        <f t="shared" si="15"/>
        <v>0</v>
      </c>
      <c r="L18" s="75">
        <f t="shared" si="16"/>
        <v>0</v>
      </c>
      <c r="M18" s="75">
        <f t="shared" si="17"/>
        <v>0</v>
      </c>
      <c r="N18" s="16">
        <f t="shared" si="6"/>
        <v>0</v>
      </c>
    </row>
    <row r="19" spans="1:19" ht="17.25" hidden="1" thickBot="1" x14ac:dyDescent="0.35">
      <c r="B19" s="46"/>
      <c r="C19" s="52">
        <v>0</v>
      </c>
      <c r="D19" s="34">
        <v>0</v>
      </c>
      <c r="E19" s="34">
        <v>2020</v>
      </c>
      <c r="F19" s="34">
        <v>60</v>
      </c>
      <c r="G19" s="49">
        <v>0</v>
      </c>
      <c r="H19" s="73">
        <f t="shared" si="12"/>
        <v>2020</v>
      </c>
      <c r="I19" s="74">
        <f t="shared" si="13"/>
        <v>3030</v>
      </c>
      <c r="J19" s="75">
        <f t="shared" si="14"/>
        <v>0</v>
      </c>
      <c r="K19" s="75">
        <f t="shared" si="15"/>
        <v>0</v>
      </c>
      <c r="L19" s="75">
        <f t="shared" si="16"/>
        <v>0</v>
      </c>
      <c r="M19" s="75">
        <f t="shared" si="17"/>
        <v>0</v>
      </c>
      <c r="N19" s="16">
        <f t="shared" si="6"/>
        <v>0</v>
      </c>
    </row>
    <row r="20" spans="1:19" ht="17.25" hidden="1" thickBot="1" x14ac:dyDescent="0.35">
      <c r="A20" s="3"/>
      <c r="B20" s="47"/>
      <c r="C20" s="52">
        <v>0</v>
      </c>
      <c r="D20" s="34">
        <v>0</v>
      </c>
      <c r="E20" s="34">
        <v>2020</v>
      </c>
      <c r="F20" s="34">
        <v>50</v>
      </c>
      <c r="G20" s="49">
        <v>0</v>
      </c>
      <c r="H20" s="73">
        <f t="shared" si="12"/>
        <v>2020</v>
      </c>
      <c r="I20" s="74">
        <f t="shared" si="13"/>
        <v>3636</v>
      </c>
      <c r="J20" s="75">
        <f t="shared" si="14"/>
        <v>0</v>
      </c>
      <c r="K20" s="75">
        <f t="shared" si="15"/>
        <v>0</v>
      </c>
      <c r="L20" s="75">
        <f t="shared" si="16"/>
        <v>0</v>
      </c>
      <c r="M20" s="75">
        <f t="shared" si="17"/>
        <v>0</v>
      </c>
      <c r="N20" s="16">
        <f t="shared" si="6"/>
        <v>0</v>
      </c>
    </row>
    <row r="21" spans="1:19" ht="17.25" hidden="1" thickBot="1" x14ac:dyDescent="0.35">
      <c r="B21" s="46"/>
      <c r="C21" s="52">
        <v>0</v>
      </c>
      <c r="D21" s="34">
        <v>0</v>
      </c>
      <c r="E21" s="34">
        <v>2020</v>
      </c>
      <c r="F21" s="34">
        <v>50</v>
      </c>
      <c r="G21" s="49">
        <v>0</v>
      </c>
      <c r="H21" s="73">
        <f t="shared" si="12"/>
        <v>2020</v>
      </c>
      <c r="I21" s="74">
        <f t="shared" si="13"/>
        <v>3636</v>
      </c>
      <c r="J21" s="75">
        <f t="shared" si="14"/>
        <v>0</v>
      </c>
      <c r="K21" s="75">
        <f t="shared" si="15"/>
        <v>0</v>
      </c>
      <c r="L21" s="75">
        <f t="shared" si="16"/>
        <v>0</v>
      </c>
      <c r="M21" s="75">
        <f t="shared" si="17"/>
        <v>0</v>
      </c>
      <c r="N21" s="16">
        <f t="shared" si="6"/>
        <v>0</v>
      </c>
    </row>
    <row r="22" spans="1:19" ht="17.25" hidden="1" thickBot="1" x14ac:dyDescent="0.35">
      <c r="A22" s="3"/>
      <c r="B22" s="47"/>
      <c r="C22" s="52">
        <v>0</v>
      </c>
      <c r="D22" s="34">
        <v>0</v>
      </c>
      <c r="E22" s="34">
        <v>2020</v>
      </c>
      <c r="F22" s="34">
        <v>50</v>
      </c>
      <c r="G22" s="49">
        <v>0</v>
      </c>
      <c r="H22" s="73">
        <f t="shared" si="12"/>
        <v>2020</v>
      </c>
      <c r="I22" s="74">
        <f t="shared" si="13"/>
        <v>3636</v>
      </c>
      <c r="J22" s="75">
        <f t="shared" si="14"/>
        <v>0</v>
      </c>
      <c r="K22" s="75">
        <f t="shared" si="15"/>
        <v>0</v>
      </c>
      <c r="L22" s="75">
        <f t="shared" si="16"/>
        <v>0</v>
      </c>
      <c r="M22" s="75">
        <f t="shared" si="17"/>
        <v>0</v>
      </c>
      <c r="N22" s="16">
        <f t="shared" si="6"/>
        <v>0</v>
      </c>
    </row>
    <row r="23" spans="1:19" ht="17.25" hidden="1" thickBot="1" x14ac:dyDescent="0.35">
      <c r="A23" s="3"/>
      <c r="B23" s="48"/>
      <c r="C23" s="52">
        <v>0</v>
      </c>
      <c r="D23" s="34">
        <v>0</v>
      </c>
      <c r="E23" s="34">
        <v>2020</v>
      </c>
      <c r="F23" s="34">
        <v>50</v>
      </c>
      <c r="G23" s="49">
        <v>0</v>
      </c>
      <c r="H23" s="73">
        <f t="shared" si="12"/>
        <v>2020</v>
      </c>
      <c r="I23" s="74">
        <f t="shared" si="13"/>
        <v>3636</v>
      </c>
      <c r="J23" s="75">
        <f t="shared" si="14"/>
        <v>0</v>
      </c>
      <c r="K23" s="75">
        <f t="shared" si="15"/>
        <v>0</v>
      </c>
      <c r="L23" s="75">
        <f t="shared" si="16"/>
        <v>0</v>
      </c>
      <c r="M23" s="75">
        <f t="shared" si="17"/>
        <v>0</v>
      </c>
      <c r="N23" s="16">
        <f t="shared" si="6"/>
        <v>0</v>
      </c>
    </row>
    <row r="24" spans="1:19" ht="17.25" hidden="1" thickBot="1" x14ac:dyDescent="0.35">
      <c r="B24" s="48"/>
      <c r="C24" s="52">
        <v>0</v>
      </c>
      <c r="D24" s="34">
        <v>0</v>
      </c>
      <c r="E24" s="34">
        <v>2020</v>
      </c>
      <c r="F24" s="34">
        <v>50</v>
      </c>
      <c r="G24" s="49">
        <v>0</v>
      </c>
      <c r="H24" s="73">
        <f t="shared" si="12"/>
        <v>2020</v>
      </c>
      <c r="I24" s="74">
        <f t="shared" si="13"/>
        <v>3636</v>
      </c>
      <c r="J24" s="75">
        <f t="shared" si="14"/>
        <v>0</v>
      </c>
      <c r="K24" s="75">
        <f t="shared" si="15"/>
        <v>0</v>
      </c>
      <c r="L24" s="75">
        <f t="shared" si="16"/>
        <v>0</v>
      </c>
      <c r="M24" s="75">
        <f t="shared" si="17"/>
        <v>0</v>
      </c>
      <c r="N24" s="16">
        <f t="shared" si="6"/>
        <v>0</v>
      </c>
    </row>
    <row r="25" spans="1:19" ht="17.25" hidden="1" thickBot="1" x14ac:dyDescent="0.35">
      <c r="A25" s="3"/>
      <c r="B25" s="48"/>
      <c r="C25" s="52">
        <v>0</v>
      </c>
      <c r="D25" s="34">
        <v>0</v>
      </c>
      <c r="E25" s="34">
        <v>2020</v>
      </c>
      <c r="F25" s="34">
        <v>50</v>
      </c>
      <c r="G25" s="49">
        <v>0</v>
      </c>
      <c r="H25" s="73">
        <f t="shared" si="12"/>
        <v>2020</v>
      </c>
      <c r="I25" s="74">
        <f t="shared" si="13"/>
        <v>3636</v>
      </c>
      <c r="J25" s="75">
        <f t="shared" si="14"/>
        <v>0</v>
      </c>
      <c r="K25" s="75">
        <f t="shared" si="15"/>
        <v>0</v>
      </c>
      <c r="L25" s="75">
        <f t="shared" si="16"/>
        <v>0</v>
      </c>
      <c r="M25" s="75">
        <f t="shared" si="17"/>
        <v>0</v>
      </c>
      <c r="N25" s="16">
        <f t="shared" si="6"/>
        <v>0</v>
      </c>
    </row>
    <row r="26" spans="1:19" ht="17.25" hidden="1" thickBot="1" x14ac:dyDescent="0.35">
      <c r="B26" s="48"/>
      <c r="C26" s="52">
        <v>0</v>
      </c>
      <c r="D26" s="34">
        <v>0</v>
      </c>
      <c r="E26" s="34">
        <v>2020</v>
      </c>
      <c r="F26" s="34">
        <v>50</v>
      </c>
      <c r="G26" s="49">
        <v>0</v>
      </c>
      <c r="H26" s="73">
        <f t="shared" si="12"/>
        <v>2020</v>
      </c>
      <c r="I26" s="74">
        <f t="shared" si="13"/>
        <v>3636</v>
      </c>
      <c r="J26" s="75">
        <f t="shared" si="14"/>
        <v>0</v>
      </c>
      <c r="K26" s="75">
        <f t="shared" si="15"/>
        <v>0</v>
      </c>
      <c r="L26" s="75">
        <f t="shared" si="16"/>
        <v>0</v>
      </c>
      <c r="M26" s="75">
        <f t="shared" si="17"/>
        <v>0</v>
      </c>
      <c r="N26" s="16">
        <f t="shared" si="6"/>
        <v>0</v>
      </c>
    </row>
    <row r="27" spans="1:19" x14ac:dyDescent="0.3">
      <c r="B27" s="7"/>
      <c r="C27" s="43">
        <f>SUM(C7:C26)</f>
        <v>3201.38</v>
      </c>
      <c r="D27" s="44"/>
      <c r="E27" s="44"/>
      <c r="F27" s="44"/>
      <c r="G27" s="45"/>
      <c r="H27" s="8"/>
      <c r="I27" s="8"/>
      <c r="J27" s="14"/>
      <c r="K27" s="14"/>
      <c r="L27" s="76">
        <f>SUM(L7:L26)</f>
        <v>35215180</v>
      </c>
      <c r="M27" s="76">
        <f>SUM(M7:M26)</f>
        <v>35215180</v>
      </c>
      <c r="N27" s="16">
        <f>SUM(N7:N26)</f>
        <v>0</v>
      </c>
    </row>
    <row r="28" spans="1:19" ht="17.25" customHeight="1" x14ac:dyDescent="0.3">
      <c r="B28" s="7"/>
      <c r="C28" s="43"/>
      <c r="D28" s="44"/>
      <c r="E28" s="44"/>
      <c r="F28" s="66"/>
      <c r="G28" s="66"/>
      <c r="H28" s="66"/>
      <c r="I28" s="66"/>
      <c r="J28" s="66"/>
      <c r="K28" s="66"/>
      <c r="L28" s="66"/>
      <c r="M28" s="13"/>
      <c r="N28" s="16">
        <f t="shared" si="6"/>
        <v>0</v>
      </c>
    </row>
    <row r="29" spans="1:19" x14ac:dyDescent="0.3">
      <c r="B29" s="7"/>
      <c r="C29" s="43"/>
      <c r="D29" s="44"/>
      <c r="E29" s="44"/>
      <c r="F29" s="44"/>
      <c r="G29" s="45"/>
      <c r="H29" s="9"/>
      <c r="I29" s="9"/>
      <c r="J29" s="13"/>
      <c r="K29" s="13"/>
      <c r="L29" s="13"/>
      <c r="M29" s="13"/>
      <c r="N29" s="9"/>
    </row>
    <row r="30" spans="1:19" ht="18" x14ac:dyDescent="0.3">
      <c r="B30" s="7"/>
      <c r="C30" s="43"/>
      <c r="D30" s="44"/>
      <c r="E30" s="44"/>
      <c r="F30" s="44"/>
      <c r="G30" s="45"/>
      <c r="H30" s="9"/>
      <c r="I30" s="9"/>
      <c r="J30" s="63"/>
      <c r="K30" s="63"/>
      <c r="L30" s="63"/>
      <c r="M30" s="63"/>
      <c r="N30" s="9"/>
      <c r="P30" s="63"/>
      <c r="Q30" s="63"/>
      <c r="R30" s="63"/>
      <c r="S30" s="63"/>
    </row>
    <row r="31" spans="1:19" x14ac:dyDescent="0.3">
      <c r="A31" s="3"/>
      <c r="B31" s="7"/>
      <c r="C31" s="43"/>
      <c r="D31" s="44"/>
      <c r="E31" s="44"/>
      <c r="F31" s="44"/>
      <c r="G31" s="45"/>
      <c r="H31" s="9"/>
      <c r="I31" s="9"/>
      <c r="J31" s="13"/>
      <c r="K31" s="13"/>
      <c r="L31" s="13"/>
      <c r="M31" s="13"/>
      <c r="N31" s="9"/>
    </row>
    <row r="32" spans="1:19" x14ac:dyDescent="0.3">
      <c r="A32" s="3"/>
      <c r="B32" s="7"/>
      <c r="C32" s="43"/>
      <c r="D32" s="44"/>
      <c r="E32" s="44"/>
      <c r="F32" s="55"/>
      <c r="H32" s="9"/>
      <c r="I32" s="8"/>
      <c r="J32" s="13"/>
      <c r="K32" s="13"/>
      <c r="L32" s="13"/>
      <c r="M32" s="13"/>
      <c r="N32" s="9"/>
    </row>
    <row r="33" spans="2:14" x14ac:dyDescent="0.3">
      <c r="B33" s="7"/>
      <c r="C33" s="8"/>
      <c r="D33" s="8"/>
      <c r="E33" s="8"/>
      <c r="F33" s="56"/>
      <c r="H33" s="9"/>
      <c r="I33" s="8"/>
      <c r="J33" s="13"/>
      <c r="K33" s="14"/>
      <c r="L33" s="13"/>
      <c r="M33" s="13"/>
      <c r="N33" s="9"/>
    </row>
    <row r="34" spans="2:14" x14ac:dyDescent="0.3">
      <c r="B34" s="7"/>
      <c r="C34" s="8"/>
      <c r="D34" s="8"/>
      <c r="E34" s="8"/>
      <c r="F34" s="56"/>
      <c r="H34" s="9"/>
      <c r="I34" s="8"/>
      <c r="J34" s="13"/>
      <c r="K34" s="14"/>
      <c r="L34" s="26"/>
      <c r="M34" s="26"/>
      <c r="N34" s="9"/>
    </row>
    <row r="35" spans="2:14" x14ac:dyDescent="0.3">
      <c r="B35" s="69" t="s">
        <v>25</v>
      </c>
      <c r="C35" s="69"/>
      <c r="D35" s="8"/>
      <c r="E35" s="8"/>
      <c r="F35" s="9"/>
      <c r="G35" s="9"/>
      <c r="H35" s="9"/>
      <c r="I35" s="8"/>
      <c r="J35" s="13"/>
      <c r="K35" s="14"/>
      <c r="L35" s="26"/>
      <c r="M35" s="26"/>
      <c r="N35" s="9"/>
    </row>
    <row r="36" spans="2:14" x14ac:dyDescent="0.3">
      <c r="B36" s="20" t="s">
        <v>24</v>
      </c>
      <c r="C36" s="23">
        <v>0</v>
      </c>
      <c r="D36" s="8"/>
      <c r="E36" s="8"/>
      <c r="F36" s="9"/>
      <c r="G36" s="9"/>
      <c r="H36" s="9"/>
      <c r="I36" s="8"/>
      <c r="J36" s="13"/>
      <c r="K36" s="14"/>
      <c r="L36" s="26"/>
      <c r="M36" s="26"/>
      <c r="N36" s="9"/>
    </row>
    <row r="37" spans="2:14" ht="28.5" customHeight="1" x14ac:dyDescent="0.3">
      <c r="B37" s="21" t="s">
        <v>10</v>
      </c>
      <c r="C37" s="25">
        <v>0</v>
      </c>
      <c r="D37" s="8"/>
      <c r="E37" s="8"/>
      <c r="F37" s="9"/>
      <c r="G37" s="9"/>
      <c r="H37" s="64"/>
      <c r="I37" s="64"/>
      <c r="J37" s="13"/>
      <c r="K37" s="14"/>
      <c r="L37" s="26"/>
      <c r="M37" s="26"/>
      <c r="N37" s="9"/>
    </row>
    <row r="38" spans="2:14" x14ac:dyDescent="0.3">
      <c r="B38" s="21" t="s">
        <v>11</v>
      </c>
      <c r="C38" s="29">
        <f>ROUND((C36*C37),0)</f>
        <v>0</v>
      </c>
      <c r="D38" s="8"/>
      <c r="E38" s="8"/>
      <c r="F38" s="9"/>
      <c r="G38" s="9"/>
      <c r="H38" s="9"/>
      <c r="I38" s="8"/>
      <c r="J38" s="13"/>
      <c r="K38" s="14"/>
      <c r="L38" s="26"/>
      <c r="M38" s="26"/>
      <c r="N38" s="9"/>
    </row>
    <row r="39" spans="2:14" x14ac:dyDescent="0.3">
      <c r="B39" s="7"/>
      <c r="C39" s="8"/>
      <c r="D39" s="8"/>
      <c r="E39" s="8"/>
      <c r="F39" s="9"/>
      <c r="G39" s="9"/>
      <c r="H39" s="9"/>
      <c r="I39" s="8"/>
      <c r="J39" s="13"/>
      <c r="K39" s="14"/>
      <c r="L39" s="26"/>
      <c r="M39" s="26"/>
      <c r="N39" s="9"/>
    </row>
    <row r="40" spans="2:14" ht="22.5" customHeight="1" x14ac:dyDescent="0.3">
      <c r="B40" s="67" t="s">
        <v>19</v>
      </c>
      <c r="C40" s="68"/>
      <c r="D40" s="8"/>
      <c r="E40" s="8"/>
      <c r="F40" s="9"/>
      <c r="G40" s="9"/>
      <c r="H40" s="9"/>
      <c r="I40" s="8"/>
      <c r="J40" s="9"/>
      <c r="K40" s="8"/>
      <c r="L40" s="9"/>
      <c r="M40" s="9"/>
      <c r="N40" s="9"/>
    </row>
    <row r="41" spans="2:14" x14ac:dyDescent="0.3">
      <c r="B41" s="20" t="s">
        <v>15</v>
      </c>
      <c r="C41" s="23">
        <v>0</v>
      </c>
      <c r="E41" s="27"/>
      <c r="F41" s="27"/>
      <c r="G41" s="9"/>
      <c r="H41" s="9"/>
      <c r="I41" s="8"/>
      <c r="K41" s="18"/>
    </row>
    <row r="42" spans="2:14" x14ac:dyDescent="0.3">
      <c r="B42" s="21" t="s">
        <v>10</v>
      </c>
      <c r="C42" s="25">
        <v>0</v>
      </c>
      <c r="D42" s="28"/>
      <c r="E42" s="19"/>
      <c r="F42" s="19"/>
      <c r="G42" s="13"/>
      <c r="H42" s="11"/>
      <c r="K42" s="18"/>
    </row>
    <row r="43" spans="2:14" x14ac:dyDescent="0.3">
      <c r="B43" s="21" t="s">
        <v>11</v>
      </c>
      <c r="C43" s="29">
        <f>ROUND((C41*C42),0)</f>
        <v>0</v>
      </c>
      <c r="D43" s="6"/>
      <c r="E43" s="6"/>
      <c r="F43" s="18"/>
      <c r="H43" s="11"/>
      <c r="K43" s="18"/>
    </row>
    <row r="44" spans="2:14" x14ac:dyDescent="0.3">
      <c r="B44" s="57"/>
      <c r="C44" s="58"/>
      <c r="D44" s="6"/>
      <c r="E44" s="6"/>
      <c r="F44" s="18"/>
      <c r="H44" s="11"/>
      <c r="K44" s="18"/>
    </row>
    <row r="45" spans="2:14" x14ac:dyDescent="0.3">
      <c r="B45" s="59"/>
      <c r="C45" s="60" t="s">
        <v>27</v>
      </c>
      <c r="D45" s="6"/>
      <c r="E45" s="6"/>
      <c r="F45" s="18"/>
      <c r="H45" s="11"/>
      <c r="K45" s="18"/>
    </row>
    <row r="46" spans="2:14" x14ac:dyDescent="0.3">
      <c r="B46" s="59" t="s">
        <v>17</v>
      </c>
      <c r="C46" s="58">
        <f>C4</f>
        <v>492453000</v>
      </c>
      <c r="D46" s="16"/>
      <c r="E46" s="16"/>
      <c r="F46" s="16"/>
      <c r="G46" s="16"/>
      <c r="H46" s="17"/>
      <c r="K46" s="15"/>
    </row>
    <row r="47" spans="2:14" x14ac:dyDescent="0.3">
      <c r="B47" s="59" t="s">
        <v>18</v>
      </c>
      <c r="C47" s="58">
        <f>L27</f>
        <v>35215180</v>
      </c>
      <c r="D47" s="16"/>
      <c r="E47" s="16"/>
      <c r="F47" s="16"/>
      <c r="G47" s="16"/>
      <c r="H47" s="17"/>
      <c r="K47" s="17"/>
    </row>
    <row r="48" spans="2:14" ht="33" x14ac:dyDescent="0.3">
      <c r="B48" s="59" t="s">
        <v>26</v>
      </c>
      <c r="C48" s="58">
        <f>C38</f>
        <v>0</v>
      </c>
      <c r="D48" s="16"/>
      <c r="E48" s="16"/>
      <c r="F48" s="16"/>
      <c r="G48" s="16"/>
      <c r="H48" s="17"/>
      <c r="K48" s="17"/>
    </row>
    <row r="49" spans="2:13" x14ac:dyDescent="0.3">
      <c r="B49" s="59" t="s">
        <v>16</v>
      </c>
      <c r="C49" s="58">
        <f>C43</f>
        <v>0</v>
      </c>
      <c r="D49" s="16"/>
      <c r="E49" s="16"/>
      <c r="F49" s="16"/>
      <c r="G49" s="16"/>
      <c r="H49" s="17"/>
      <c r="K49" s="17"/>
    </row>
    <row r="50" spans="2:13" x14ac:dyDescent="0.3">
      <c r="B50" s="61" t="s">
        <v>12</v>
      </c>
      <c r="C50" s="62">
        <f>C46+C47+C48+C49</f>
        <v>527668180</v>
      </c>
      <c r="D50" s="15"/>
      <c r="F50" s="15"/>
    </row>
    <row r="51" spans="2:13" x14ac:dyDescent="0.3">
      <c r="B51" s="61" t="s">
        <v>13</v>
      </c>
      <c r="C51" s="62">
        <f>ROUND((C50*0.9),0)</f>
        <v>474901362</v>
      </c>
      <c r="D51" s="17"/>
      <c r="F51" s="15"/>
      <c r="H51" s="35"/>
    </row>
    <row r="52" spans="2:13" hidden="1" x14ac:dyDescent="0.3">
      <c r="B52" s="59" t="s">
        <v>11</v>
      </c>
      <c r="C52" s="58">
        <f>C50*0.8</f>
        <v>422134544</v>
      </c>
      <c r="D52" s="30"/>
      <c r="F52" s="15"/>
    </row>
    <row r="53" spans="2:13" hidden="1" x14ac:dyDescent="0.3">
      <c r="B53" s="61"/>
      <c r="C53" s="58">
        <f>ROUNDUP(C52,0)</f>
        <v>422134544</v>
      </c>
      <c r="D53" s="30"/>
      <c r="F53" s="15"/>
    </row>
    <row r="54" spans="2:13" hidden="1" x14ac:dyDescent="0.3">
      <c r="B54" s="61"/>
      <c r="C54" s="58">
        <f>C53-C52</f>
        <v>0</v>
      </c>
      <c r="D54" s="30"/>
      <c r="F54" s="15"/>
    </row>
    <row r="55" spans="2:13" x14ac:dyDescent="0.3">
      <c r="B55" s="61" t="s">
        <v>14</v>
      </c>
      <c r="C55" s="62">
        <f>ROUND((C50*0.8),0)</f>
        <v>422134544</v>
      </c>
      <c r="D55" s="17"/>
      <c r="F55" s="15"/>
      <c r="H55" s="35"/>
    </row>
    <row r="56" spans="2:13" hidden="1" x14ac:dyDescent="0.3">
      <c r="B56" s="19" t="s">
        <v>11</v>
      </c>
      <c r="C56" s="62">
        <f>M33</f>
        <v>0</v>
      </c>
      <c r="D56" s="30"/>
      <c r="F56" s="15"/>
    </row>
    <row r="57" spans="2:13" hidden="1" x14ac:dyDescent="0.3">
      <c r="B57" s="59"/>
      <c r="C57" s="58">
        <f>ROUNDUP(C56,0)</f>
        <v>0</v>
      </c>
      <c r="D57" s="30"/>
    </row>
    <row r="58" spans="2:13" hidden="1" x14ac:dyDescent="0.3">
      <c r="B58" s="59"/>
      <c r="C58" s="58">
        <f>C57-C56</f>
        <v>0</v>
      </c>
      <c r="D58" s="30"/>
    </row>
    <row r="59" spans="2:13" x14ac:dyDescent="0.3">
      <c r="B59" s="61" t="s">
        <v>20</v>
      </c>
      <c r="C59" s="62">
        <f>C47*0.85</f>
        <v>29932903</v>
      </c>
      <c r="D59" s="30"/>
      <c r="M59" s="36"/>
    </row>
    <row r="60" spans="2:13" x14ac:dyDescent="0.3">
      <c r="B60" s="59"/>
      <c r="C60" s="19"/>
      <c r="M60" s="36"/>
    </row>
    <row r="61" spans="2:13" ht="65.25" customHeight="1" x14ac:dyDescent="0.3">
      <c r="B61" s="65"/>
      <c r="C61" s="65"/>
      <c r="M61" s="36"/>
    </row>
    <row r="62" spans="2:13" x14ac:dyDescent="0.3">
      <c r="K62" s="37"/>
      <c r="M62" s="36"/>
    </row>
    <row r="63" spans="2:13" x14ac:dyDescent="0.3">
      <c r="K63" s="37"/>
      <c r="M63" s="36"/>
    </row>
    <row r="64" spans="2:13" x14ac:dyDescent="0.3">
      <c r="H64" s="35"/>
      <c r="K64" s="37"/>
      <c r="M64" s="36"/>
    </row>
    <row r="65" spans="6:13" x14ac:dyDescent="0.3">
      <c r="K65" s="37"/>
      <c r="M65" s="36"/>
    </row>
    <row r="66" spans="6:13" x14ac:dyDescent="0.3">
      <c r="K66" s="37"/>
      <c r="M66" s="36"/>
    </row>
    <row r="67" spans="6:13" x14ac:dyDescent="0.3">
      <c r="K67" s="37"/>
      <c r="M67" s="36"/>
    </row>
    <row r="68" spans="6:13" x14ac:dyDescent="0.3">
      <c r="K68" s="37"/>
      <c r="M68" s="36"/>
    </row>
    <row r="80" spans="6:13" x14ac:dyDescent="0.3">
      <c r="F80" s="38"/>
      <c r="G80" s="38"/>
      <c r="H80" s="38"/>
      <c r="I80" s="10"/>
    </row>
    <row r="81" spans="6:8" x14ac:dyDescent="0.3">
      <c r="F81" s="36"/>
      <c r="G81" s="1"/>
      <c r="H81" s="36"/>
    </row>
    <row r="82" spans="6:8" x14ac:dyDescent="0.3">
      <c r="F82" s="36"/>
      <c r="G82" s="36"/>
      <c r="H82" s="39"/>
    </row>
    <row r="83" spans="6:8" x14ac:dyDescent="0.3">
      <c r="F83" s="36"/>
      <c r="G83" s="36"/>
      <c r="H83" s="36"/>
    </row>
    <row r="84" spans="6:8" x14ac:dyDescent="0.3">
      <c r="F84" s="36"/>
      <c r="G84" s="40"/>
      <c r="H84" s="36"/>
    </row>
    <row r="85" spans="6:8" x14ac:dyDescent="0.3">
      <c r="F85" s="36"/>
      <c r="G85" s="36"/>
      <c r="H85" s="36"/>
    </row>
    <row r="86" spans="6:8" x14ac:dyDescent="0.3">
      <c r="F86" s="36"/>
      <c r="G86" s="36"/>
      <c r="H86" s="36"/>
    </row>
    <row r="87" spans="6:8" x14ac:dyDescent="0.3">
      <c r="F87" s="36"/>
      <c r="G87" s="36"/>
      <c r="H87" s="36"/>
    </row>
    <row r="88" spans="6:8" x14ac:dyDescent="0.3">
      <c r="F88" s="36"/>
      <c r="G88" s="36"/>
      <c r="H88" s="36"/>
    </row>
    <row r="89" spans="6:8" x14ac:dyDescent="0.3">
      <c r="F89" s="36"/>
      <c r="G89" s="36"/>
      <c r="H89" s="36"/>
    </row>
    <row r="90" spans="6:8" x14ac:dyDescent="0.3">
      <c r="F90" s="36"/>
      <c r="G90" s="36"/>
      <c r="H90" s="36"/>
    </row>
    <row r="96" spans="6:8" x14ac:dyDescent="0.3">
      <c r="F96" s="41"/>
    </row>
    <row r="97" spans="6:6" x14ac:dyDescent="0.3">
      <c r="F97" s="41"/>
    </row>
    <row r="98" spans="6:6" x14ac:dyDescent="0.3">
      <c r="F98" s="41"/>
    </row>
    <row r="99" spans="6:6" x14ac:dyDescent="0.3">
      <c r="F99" s="41"/>
    </row>
    <row r="100" spans="6:6" x14ac:dyDescent="0.3">
      <c r="F100" s="41"/>
    </row>
    <row r="101" spans="6:6" x14ac:dyDescent="0.3">
      <c r="F101" s="41"/>
    </row>
    <row r="102" spans="6:6" x14ac:dyDescent="0.3">
      <c r="F102" s="41"/>
    </row>
    <row r="103" spans="6:6" x14ac:dyDescent="0.3">
      <c r="F103" s="41"/>
    </row>
    <row r="104" spans="6:6" x14ac:dyDescent="0.3">
      <c r="F104" s="41"/>
    </row>
    <row r="105" spans="6:6" x14ac:dyDescent="0.3">
      <c r="F105" s="41"/>
    </row>
  </sheetData>
  <mergeCells count="7">
    <mergeCell ref="P30:S30"/>
    <mergeCell ref="H37:I37"/>
    <mergeCell ref="B61:C61"/>
    <mergeCell ref="F28:L28"/>
    <mergeCell ref="B40:C40"/>
    <mergeCell ref="B35:C35"/>
    <mergeCell ref="J30:M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8" sqref="J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7" sqref="L7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2024-11-29T12:24:58Z</dcterms:modified>
</cp:coreProperties>
</file>