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Anto Romuld T\"/>
    </mc:Choice>
  </mc:AlternateContent>
  <xr:revisionPtr revIDLastSave="0" documentId="13_ncr:1_{C284A93D-780E-4014-989B-9E4E03CABFC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P5" i="4" l="1"/>
  <c r="P4" i="4" l="1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P6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<sst xmlns="http://schemas.openxmlformats.org/spreadsheetml/2006/main" count="131" uniqueCount="89">
  <si>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</si>
  <si>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</si>
  <si>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</si>
  <si>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</si>
  <si>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</si>
  <si>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</si>
  <si>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</si>
  <si>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</si>
  <si>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</si>
  <si>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</si>
  <si>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</si>
  <si>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</si>
  <si>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</si>
  <si>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</si>
  <si>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</si>
  <si>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</si>
  <si>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</si>
  <si>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</si>
  <si>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</si>
  <si>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</si>
  <si>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</si>
  <si>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</si>
  <si>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</si>
  <si>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</si>
  <si>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</si>
  <si>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</si>
  <si>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</si>
  <si>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</si>
  <si>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</si>
  <si>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</si>
  <si>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</si>
  <si>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</si>
  <si>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</si>
  <si>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</si>
  <si>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</si>
  <si>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</si>
  <si>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</si>
  <si>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</si>
  <si>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</si>
  <si>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</si>
  <si>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</si>
  <si>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</si>
  <si>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</si>
  <si>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</si>
  <si>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</si>
  <si>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</si>
  <si>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</si>
  <si>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</si>
  <si>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</si>
  <si>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</si>
  <si>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</si>
  <si>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</si>
  <si>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</si>
  <si>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</si>
  <si>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</si>
  <si>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</si>
  <si>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</si>
  <si>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</si>
  <si>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</si>
  <si>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</si>
  <si>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</si>
  <si>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</si>
  <si>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</si>
  <si>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</si>
  <si>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</si>
  <si>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</si>
  <si>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</si>
  <si>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</si>
  <si>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</si>
  <si>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</si>
  <si>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</si>
  <si>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</si>
  <si>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</si>
  <si>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</si>
  <si>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</si>
  <si>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</si>
  <si>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</si>
  <si>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</si>
  <si>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</si>
  <si>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</si>
  <si>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</si>
  <si>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</si>
  <si>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</si>
  <si>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</si>
  <si>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06.06.2017</t>
  </si>
  <si>
    <t>IGR-04.09.24</t>
  </si>
  <si>
    <t>IGR-30.08.24</t>
  </si>
  <si>
    <t>IGR-30.07.24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</si>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</sst>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DB0449-1ED1-4AF7-9C6A-1AD1D4829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92C74F-6E98-4926-81B2-F80E84A4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6D9E6D-8F8E-4F51-A697-2F8B098B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48</xdr:row>
      <xdr:rowOff>125072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27BD7-8769-45CA-BC74-BACC33FA6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523CD4-1045-4AFD-A24B-94437F986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356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344054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1E3C6-FA00-4E43-ABB6-9749377C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68854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H23" sqref="H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17500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15000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22</v>
      </c>
      <c r="D7" s="24">
        <v>2024</v>
      </c>
    </row>
    <row r="8" spans="1:5" x14ac:dyDescent="0.25">
      <c r="A8" s="15" t="s">
        <v>18</v>
      </c>
      <c r="B8" s="23"/>
      <c r="C8" s="24">
        <f>C9-C7</f>
        <v>38</v>
      </c>
      <c r="D8" s="24">
        <v>2002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33</v>
      </c>
      <c r="D10" s="24"/>
    </row>
    <row r="11" spans="1:5" x14ac:dyDescent="0.25">
      <c r="A11" s="15"/>
      <c r="B11" s="25"/>
      <c r="C11" s="26">
        <f>C10%</f>
        <v>0.33</v>
      </c>
      <c r="D11" s="26"/>
    </row>
    <row r="12" spans="1:5" x14ac:dyDescent="0.25">
      <c r="A12" s="15" t="s">
        <v>21</v>
      </c>
      <c r="B12" s="18"/>
      <c r="C12" s="19">
        <f>C6*C11</f>
        <v>825</v>
      </c>
      <c r="D12" s="22"/>
    </row>
    <row r="13" spans="1:5" x14ac:dyDescent="0.25">
      <c r="A13" s="15" t="s">
        <v>22</v>
      </c>
      <c r="B13" s="18"/>
      <c r="C13" s="19">
        <f>C6-C12</f>
        <v>1675</v>
      </c>
      <c r="D13" s="22"/>
    </row>
    <row r="14" spans="1:5" x14ac:dyDescent="0.25">
      <c r="A14" s="15" t="s">
        <v>15</v>
      </c>
      <c r="B14" s="18"/>
      <c r="C14" s="19">
        <f>C5</f>
        <v>15000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16675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375</v>
      </c>
      <c r="D18" s="24"/>
    </row>
    <row r="19" spans="1:5" x14ac:dyDescent="0.25">
      <c r="A19" s="15" t="s">
        <v>74</v>
      </c>
      <c r="B19" s="6"/>
      <c r="C19" s="30">
        <f>C18*C16</f>
        <v>6253125</v>
      </c>
      <c r="D19" s="72"/>
      <c r="E19" s="65"/>
    </row>
    <row r="20" spans="1:5" x14ac:dyDescent="0.25">
      <c r="A20" s="15" t="s">
        <v>24</v>
      </c>
      <c r="C20" s="31">
        <f>C19*98%</f>
        <v>6128062.5</v>
      </c>
      <c r="D20" s="30"/>
      <c r="E20" s="65"/>
    </row>
    <row r="21" spans="1:5" x14ac:dyDescent="0.25">
      <c r="A21" s="15" t="s">
        <v>25</v>
      </c>
      <c r="C21" s="31">
        <f>C19*80%</f>
        <v>5002500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937500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13027.34375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312.78389999999996</v>
      </c>
      <c r="C2" s="4">
        <f t="shared" ref="C2:C16" si="1">B2*1.2</f>
        <v>375.34067999999996</v>
      </c>
      <c r="D2" s="4">
        <f t="shared" ref="D2:D16" si="2">C2*1.2</f>
        <v>450.40881599999994</v>
      </c>
      <c r="E2" s="5">
        <f t="shared" ref="E2:E16" si="3">R2</f>
        <v>6050000</v>
      </c>
      <c r="F2" s="4">
        <f t="shared" ref="F2:F15" si="4">ROUND((E2/B2),0)</f>
        <v>19342</v>
      </c>
      <c r="G2" s="74">
        <f t="shared" ref="G2:G15" si="5">ROUND((E2/C2),0)</f>
        <v>16119</v>
      </c>
      <c r="H2" s="74">
        <f t="shared" ref="H2:H15" si="6">ROUND((E2/D2),0)</f>
        <v>13432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>34.87*10.764</f>
        <v>375.34067999999996</v>
      </c>
      <c r="Q2" s="7">
        <f t="shared" ref="Q2:Q10" si="9">P2/1.2</f>
        <v>312.78389999999996</v>
      </c>
      <c r="R2" s="75">
        <v>6050000</v>
      </c>
      <c r="S2" s="75" t="s">
        <v>85</v>
      </c>
    </row>
    <row r="3" spans="1:19" x14ac:dyDescent="0.25">
      <c r="A3" s="4">
        <v>2</v>
      </c>
      <c r="B3" s="4">
        <f t="shared" si="0"/>
        <v>544.12019999999995</v>
      </c>
      <c r="C3" s="4">
        <f t="shared" si="1"/>
        <v>652.94423999999992</v>
      </c>
      <c r="D3" s="4">
        <f t="shared" si="2"/>
        <v>783.53308799999991</v>
      </c>
      <c r="E3" s="5">
        <f t="shared" si="3"/>
        <v>9000000</v>
      </c>
      <c r="F3" s="4">
        <f t="shared" si="4"/>
        <v>16540</v>
      </c>
      <c r="G3" s="4">
        <f t="shared" si="5"/>
        <v>13784</v>
      </c>
      <c r="H3" s="4">
        <f t="shared" si="6"/>
        <v>11486</v>
      </c>
      <c r="I3" s="4">
        <f t="shared" si="7"/>
        <v>0</v>
      </c>
      <c r="J3" s="4">
        <f t="shared" si="8"/>
        <v>0</v>
      </c>
      <c r="O3">
        <v>0</v>
      </c>
      <c r="P3">
        <f>60.66*10.764</f>
        <v>652.94423999999992</v>
      </c>
      <c r="Q3">
        <f t="shared" si="9"/>
        <v>544.12019999999995</v>
      </c>
      <c r="R3" s="2">
        <v>9000000</v>
      </c>
      <c r="S3" s="2" t="s">
        <v>86</v>
      </c>
    </row>
    <row r="4" spans="1:19" x14ac:dyDescent="0.25">
      <c r="A4" s="4">
        <v>3</v>
      </c>
      <c r="B4" s="4">
        <f t="shared" si="0"/>
        <v>369.1155</v>
      </c>
      <c r="C4" s="4">
        <f t="shared" si="1"/>
        <v>442.93860000000001</v>
      </c>
      <c r="D4" s="4">
        <f t="shared" si="2"/>
        <v>531.52631999999994</v>
      </c>
      <c r="E4" s="5">
        <f t="shared" si="3"/>
        <v>7200000</v>
      </c>
      <c r="F4" s="4">
        <f t="shared" si="4"/>
        <v>19506</v>
      </c>
      <c r="G4" s="74">
        <f t="shared" si="5"/>
        <v>16255</v>
      </c>
      <c r="H4" s="74">
        <f t="shared" si="6"/>
        <v>13546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>41.15*10.764</f>
        <v>442.93859999999995</v>
      </c>
      <c r="Q4" s="7">
        <f t="shared" si="9"/>
        <v>369.1155</v>
      </c>
      <c r="R4" s="75">
        <v>7200000</v>
      </c>
      <c r="S4" s="75" t="s">
        <v>87</v>
      </c>
    </row>
    <row r="5" spans="1:19" x14ac:dyDescent="0.25">
      <c r="A5" s="4">
        <v>4</v>
      </c>
      <c r="B5" s="4">
        <f t="shared" si="0"/>
        <v>480</v>
      </c>
      <c r="C5" s="4">
        <f t="shared" si="1"/>
        <v>576</v>
      </c>
      <c r="D5" s="4">
        <f t="shared" si="2"/>
        <v>691.19999999999993</v>
      </c>
      <c r="E5" s="5">
        <f t="shared" si="3"/>
        <v>9500000</v>
      </c>
      <c r="F5" s="4">
        <f t="shared" si="4"/>
        <v>19792</v>
      </c>
      <c r="G5" s="74">
        <f t="shared" si="5"/>
        <v>16493</v>
      </c>
      <c r="H5" s="74">
        <f t="shared" si="6"/>
        <v>13744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ref="P5" si="10">O5/1.2</f>
        <v>0</v>
      </c>
      <c r="Q5" s="7">
        <v>480</v>
      </c>
      <c r="R5" s="75">
        <v>9500000</v>
      </c>
      <c r="S5" s="2"/>
    </row>
    <row r="6" spans="1:19" x14ac:dyDescent="0.25">
      <c r="A6" s="4">
        <v>5</v>
      </c>
      <c r="B6" s="4">
        <f t="shared" si="0"/>
        <v>450</v>
      </c>
      <c r="C6" s="4">
        <f t="shared" si="1"/>
        <v>540</v>
      </c>
      <c r="D6" s="4">
        <f t="shared" si="2"/>
        <v>648</v>
      </c>
      <c r="E6" s="5">
        <f t="shared" si="3"/>
        <v>11000000</v>
      </c>
      <c r="F6" s="4">
        <f t="shared" si="4"/>
        <v>24444</v>
      </c>
      <c r="G6" s="4">
        <f t="shared" si="5"/>
        <v>20370</v>
      </c>
      <c r="H6" s="4">
        <f t="shared" si="6"/>
        <v>16975</v>
      </c>
      <c r="I6" s="4">
        <f t="shared" si="7"/>
        <v>0</v>
      </c>
      <c r="J6" s="4">
        <f t="shared" si="8"/>
        <v>0</v>
      </c>
      <c r="O6">
        <v>0</v>
      </c>
      <c r="P6">
        <f t="shared" ref="P6:P10" si="11">O6/1.2</f>
        <v>0</v>
      </c>
      <c r="Q6">
        <v>450</v>
      </c>
      <c r="R6" s="2">
        <v>11000000</v>
      </c>
      <c r="S6" s="2"/>
    </row>
    <row r="7" spans="1:19" x14ac:dyDescent="0.25">
      <c r="A7" s="4">
        <v>6</v>
      </c>
      <c r="B7" s="4">
        <f t="shared" si="0"/>
        <v>541.66666666666674</v>
      </c>
      <c r="C7" s="4">
        <f t="shared" si="1"/>
        <v>650.00000000000011</v>
      </c>
      <c r="D7" s="4">
        <f t="shared" si="2"/>
        <v>780.00000000000011</v>
      </c>
      <c r="E7" s="5">
        <f t="shared" si="3"/>
        <v>11500000</v>
      </c>
      <c r="F7" s="4">
        <f t="shared" si="4"/>
        <v>21231</v>
      </c>
      <c r="G7" s="74">
        <f t="shared" si="5"/>
        <v>17692</v>
      </c>
      <c r="H7" s="74">
        <f t="shared" si="6"/>
        <v>14744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650</v>
      </c>
      <c r="Q7" s="7">
        <f t="shared" si="9"/>
        <v>541.66666666666674</v>
      </c>
      <c r="R7" s="75">
        <v>11500000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315</v>
      </c>
    </row>
    <row r="28" spans="1:19" s="10" customFormat="1" x14ac:dyDescent="0.25">
      <c r="C28" s="67" t="s">
        <v>75</v>
      </c>
      <c r="D28" s="67" t="s">
        <v>84</v>
      </c>
      <c r="F28" s="52" t="s">
        <v>88</v>
      </c>
      <c r="G28" s="52">
        <v>301</v>
      </c>
    </row>
    <row r="29" spans="1:19" s="10" customFormat="1" x14ac:dyDescent="0.25">
      <c r="C29" s="67" t="s">
        <v>1</v>
      </c>
      <c r="D29" s="67">
        <v>4200000</v>
      </c>
      <c r="F29" s="52" t="s">
        <v>72</v>
      </c>
      <c r="G29" s="52">
        <v>375</v>
      </c>
      <c r="H29" s="10">
        <f>G29/G28</f>
        <v>1.2458471760797343</v>
      </c>
    </row>
    <row r="30" spans="1:19" s="10" customFormat="1" x14ac:dyDescent="0.25">
      <c r="F30" s="52" t="s">
        <v>73</v>
      </c>
      <c r="G30" s="52">
        <v>16000</v>
      </c>
    </row>
    <row r="31" spans="1:19" s="10" customFormat="1" x14ac:dyDescent="0.25">
      <c r="C31" s="70"/>
      <c r="D31" s="70"/>
      <c r="F31" s="70" t="s">
        <v>74</v>
      </c>
      <c r="G31" s="70">
        <f>G29*G30</f>
        <v>6000000</v>
      </c>
      <c r="H31" s="10">
        <f>G31/D29</f>
        <v>1.4285714285714286</v>
      </c>
    </row>
    <row r="32" spans="1:19" s="10" customFormat="1" x14ac:dyDescent="0.25">
      <c r="C32" s="70"/>
      <c r="D32" s="70"/>
      <c r="F32" s="70" t="s">
        <v>24</v>
      </c>
      <c r="G32" s="70">
        <f>G31*90%</f>
        <v>5400000</v>
      </c>
    </row>
    <row r="33" spans="3:7" s="10" customFormat="1" x14ac:dyDescent="0.25">
      <c r="C33" s="70"/>
      <c r="D33" s="70"/>
      <c r="F33" s="70" t="s">
        <v>25</v>
      </c>
      <c r="G33" s="70">
        <f>G31*80%</f>
        <v>4800000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2024-12-05T04:50:49Z</dcterms:modified>
</cp:coreProperties>
</file>