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MIDC ANDHERI (EAST)\Jatin Dinesh Sanghvi\"/>
    </mc:Choice>
  </mc:AlternateContent>
  <xr:revisionPtr revIDLastSave="0" documentId="13_ncr:1_{F4A523E7-9E0F-436A-B6A0-14D7E90BEF7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7" i="4" l="1"/>
  <c r="D35" i="4"/>
  <c r="P6" i="4" l="1"/>
  <c r="Q3" i="4"/>
  <c r="D34" i="4"/>
  <c r="C12" i="25" l="1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<sst xmlns="http://schemas.openxmlformats.org/spreadsheetml/2006/main" count="137" uniqueCount="93">
  <si>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</si>
  <si>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</si>
  <si>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</si>
  <si>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</si>
  <si>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</si>
  <si>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</si>
  <si>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</si>
  <si>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</si>
  <si>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</si>
  <si>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</si>
  <si>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</si>
  <si>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</si>
  <si>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</si>
  <si>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</si>
  <si>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</si>
  <si>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</si>
  <si>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</si>
  <si>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</si>
  <si>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</si>
  <si>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</si>
  <si>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</si>
  <si>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</si>
  <si>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</si>
  <si>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</si>
  <si>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</si>
  <si>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</si>
  <si>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</si>
  <si>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</si>
  <si>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</si>
  <si>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</si>
  <si>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</si>
  <si>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</si>
  <si>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</si>
  <si>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</si>
  <si>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</si>
  <si>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</si>
  <si>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</si>
  <si>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</si>
  <si>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</si>
  <si>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</si>
  <si>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</si>
  <si>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</si>
  <si>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</si>
  <si>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</si>
  <si>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</si>
  <si>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</si>
  <si>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</si>
  <si>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</si>
  <si>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</si>
  <si>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</si>
  <si>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</si>
  <si>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</si>
  <si>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</si>
  <si>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</si>
  <si>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</si>
  <si>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</si>
  <si>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</si>
  <si>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</si>
  <si>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</si>
  <si>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</si>
  <si>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</si>
  <si>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</si>
  <si>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</si>
  <si>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</si>
  <si>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</si>
  <si>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</si>
  <si>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</si>
  <si>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</si>
  <si>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</si>
  <si>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</si>
  <si>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</si>
  <si>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</si>
  <si>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</si>
  <si>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</si>
  <si>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</si>
  <si>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</si>
  <si>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</si>
  <si>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</si>
  <si>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</si>
  <si>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</si>
  <si>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</si>
  <si>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</si>
  <si>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</si>
  <si>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</si>
  <si>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BUA</t>
  </si>
  <si>
    <t>RATE</t>
  </si>
  <si>
    <t>IGR-22.10.24</t>
  </si>
  <si>
    <t>IGR-20.08.24</t>
  </si>
  <si>
    <t>IGR-19.08.24</t>
  </si>
  <si>
    <t>IGR-06.08.24</t>
  </si>
  <si>
    <t>IGR-11.06.24</t>
  </si>
  <si>
    <t>IGR-24.05.24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</si>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</sst>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76749-C3AB-4039-8C33-30DB7DF61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A268FF-769C-4D05-B0E7-014FE598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EABC7E-F04C-48A7-A158-764F180D8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E11078-EDD4-4012-B934-A402DD9D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1656C8-B16C-4137-8D1F-768AC8BD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D4617C-5300-451A-BBD2-DD1636DBD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9D78F-BC28-4340-AE1A-F02D56DA7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76856-2AA8-4BE3-A06D-55DAB8C2E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92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A0681F-9412-4170-9969-757EDADF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592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F95C8F-3051-43F6-8CD3-EF7F12F20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244031.51599999997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273431.51599999995</v>
      </c>
      <c r="D9" s="58" t="s">
        <v>62</v>
      </c>
      <c r="E9" s="59">
        <f>C9/10.764</f>
        <v>25402.407655146781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2000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24</v>
      </c>
      <c r="D13" s="65">
        <f>D12-C13</f>
        <v>76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O30" sqref="O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P28" sqref="P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30000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27300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24</v>
      </c>
      <c r="D7" s="24">
        <v>2024</v>
      </c>
    </row>
    <row r="8" spans="1:5" x14ac:dyDescent="0.25">
      <c r="A8" s="15" t="s">
        <v>18</v>
      </c>
      <c r="B8" s="23"/>
      <c r="C8" s="24">
        <f>C9-C7</f>
        <v>36</v>
      </c>
      <c r="D8" s="24">
        <v>2000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36</v>
      </c>
      <c r="D10" s="24"/>
    </row>
    <row r="11" spans="1:5" x14ac:dyDescent="0.25">
      <c r="A11" s="15"/>
      <c r="B11" s="25"/>
      <c r="C11" s="26">
        <f>C10%</f>
        <v>0.36</v>
      </c>
      <c r="D11" s="26"/>
    </row>
    <row r="12" spans="1:5" x14ac:dyDescent="0.25">
      <c r="A12" s="15" t="s">
        <v>21</v>
      </c>
      <c r="B12" s="18"/>
      <c r="C12" s="19">
        <f>C6*C11</f>
        <v>972</v>
      </c>
      <c r="D12" s="22"/>
    </row>
    <row r="13" spans="1:5" x14ac:dyDescent="0.25">
      <c r="A13" s="15" t="s">
        <v>22</v>
      </c>
      <c r="B13" s="18"/>
      <c r="C13" s="19">
        <f>C6-C12</f>
        <v>1728</v>
      </c>
      <c r="D13" s="22"/>
    </row>
    <row r="14" spans="1:5" x14ac:dyDescent="0.25">
      <c r="A14" s="15" t="s">
        <v>15</v>
      </c>
      <c r="B14" s="18"/>
      <c r="C14" s="19">
        <f>C5</f>
        <v>27300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29028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645</v>
      </c>
      <c r="D18" s="24"/>
    </row>
    <row r="19" spans="1:5" x14ac:dyDescent="0.25">
      <c r="A19" s="15" t="s">
        <v>73</v>
      </c>
      <c r="B19" s="6"/>
      <c r="C19" s="30">
        <f>C18*C16</f>
        <v>18723060</v>
      </c>
      <c r="D19" s="72"/>
      <c r="E19" s="65"/>
    </row>
    <row r="20" spans="1:5" x14ac:dyDescent="0.25">
      <c r="A20" s="15" t="s">
        <v>24</v>
      </c>
      <c r="C20" s="31">
        <f>C19*90%</f>
        <v>16850754</v>
      </c>
      <c r="D20" s="30"/>
      <c r="E20" s="65"/>
    </row>
    <row r="21" spans="1:5" x14ac:dyDescent="0.25">
      <c r="A21" s="15" t="s">
        <v>25</v>
      </c>
      <c r="C21" s="31">
        <f>C19*80%</f>
        <v>14978448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1741500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39006.375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21" sqref="S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459</v>
      </c>
      <c r="C2" s="4">
        <f t="shared" ref="C2:C16" si="1">B2*1.2</f>
        <v>550.79999999999995</v>
      </c>
      <c r="D2" s="4">
        <f t="shared" ref="D2:D16" si="2">C2*1.2</f>
        <v>660.95999999999992</v>
      </c>
      <c r="E2" s="5">
        <f t="shared" ref="E2:E16" si="3">R2</f>
        <v>10000000</v>
      </c>
      <c r="F2" s="4">
        <f t="shared" ref="F2:F15" si="4">ROUND((E2/B2),0)</f>
        <v>21786</v>
      </c>
      <c r="G2" s="4">
        <f t="shared" ref="G2:G15" si="5">ROUND((E2/C2),0)</f>
        <v>18155</v>
      </c>
      <c r="H2" s="4">
        <f t="shared" ref="H2:H15" si="6">ROUND((E2/D2),0)</f>
        <v>15130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459</v>
      </c>
      <c r="R2" s="2">
        <v>10000000</v>
      </c>
      <c r="S2" s="2" t="s">
        <v>86</v>
      </c>
    </row>
    <row r="3" spans="1:19" x14ac:dyDescent="0.25">
      <c r="A3" s="4">
        <v>2</v>
      </c>
      <c r="B3" s="4">
        <f t="shared" si="0"/>
        <v>627.75648000000001</v>
      </c>
      <c r="C3" s="4">
        <f t="shared" si="1"/>
        <v>753.30777599999999</v>
      </c>
      <c r="D3" s="4">
        <f t="shared" si="2"/>
        <v>903.96933119999994</v>
      </c>
      <c r="E3" s="5">
        <f t="shared" si="3"/>
        <v>13000000</v>
      </c>
      <c r="F3" s="4">
        <f t="shared" si="4"/>
        <v>20709</v>
      </c>
      <c r="G3" s="4">
        <f t="shared" si="5"/>
        <v>17257</v>
      </c>
      <c r="H3" s="4">
        <f t="shared" si="6"/>
        <v>14381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58.32*10.764</f>
        <v>627.75648000000001</v>
      </c>
      <c r="R3" s="2">
        <v>13000000</v>
      </c>
      <c r="S3" s="2" t="s">
        <v>87</v>
      </c>
    </row>
    <row r="4" spans="1:19" x14ac:dyDescent="0.25">
      <c r="A4" s="4">
        <v>3</v>
      </c>
      <c r="B4" s="4">
        <f t="shared" si="0"/>
        <v>617</v>
      </c>
      <c r="C4" s="4">
        <f t="shared" si="1"/>
        <v>740.4</v>
      </c>
      <c r="D4" s="4">
        <f t="shared" si="2"/>
        <v>888.4799999999999</v>
      </c>
      <c r="E4" s="5">
        <f t="shared" si="3"/>
        <v>15000000</v>
      </c>
      <c r="F4" s="73">
        <f t="shared" si="4"/>
        <v>24311</v>
      </c>
      <c r="G4" s="73">
        <f t="shared" si="5"/>
        <v>20259</v>
      </c>
      <c r="H4" s="73">
        <f t="shared" si="6"/>
        <v>16883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617</v>
      </c>
      <c r="R4" s="74">
        <v>15000000</v>
      </c>
      <c r="S4" s="74" t="s">
        <v>88</v>
      </c>
    </row>
    <row r="5" spans="1:19" x14ac:dyDescent="0.25">
      <c r="A5" s="4">
        <v>4</v>
      </c>
      <c r="B5" s="4">
        <f t="shared" si="0"/>
        <v>910</v>
      </c>
      <c r="C5" s="4">
        <f t="shared" si="1"/>
        <v>1092</v>
      </c>
      <c r="D5" s="4">
        <f t="shared" si="2"/>
        <v>1310.3999999999999</v>
      </c>
      <c r="E5" s="5">
        <f t="shared" si="3"/>
        <v>23000000</v>
      </c>
      <c r="F5" s="73">
        <f t="shared" si="4"/>
        <v>25275</v>
      </c>
      <c r="G5" s="73">
        <f t="shared" si="5"/>
        <v>21062</v>
      </c>
      <c r="H5" s="73">
        <f t="shared" si="6"/>
        <v>17552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910</v>
      </c>
      <c r="R5" s="74">
        <v>23000000</v>
      </c>
      <c r="S5" s="74" t="s">
        <v>89</v>
      </c>
    </row>
    <row r="6" spans="1:19" x14ac:dyDescent="0.25">
      <c r="A6" s="4">
        <v>5</v>
      </c>
      <c r="B6" s="4">
        <f t="shared" si="0"/>
        <v>583.33333333333337</v>
      </c>
      <c r="C6" s="4">
        <f t="shared" si="1"/>
        <v>700</v>
      </c>
      <c r="D6" s="4">
        <f t="shared" si="2"/>
        <v>840</v>
      </c>
      <c r="E6" s="5">
        <f t="shared" si="3"/>
        <v>19000000</v>
      </c>
      <c r="F6" s="4">
        <f t="shared" si="4"/>
        <v>32571</v>
      </c>
      <c r="G6" s="4">
        <f t="shared" si="5"/>
        <v>27143</v>
      </c>
      <c r="H6" s="4">
        <f t="shared" si="6"/>
        <v>22619</v>
      </c>
      <c r="I6" s="4">
        <f t="shared" si="7"/>
        <v>0</v>
      </c>
      <c r="J6" s="4">
        <f t="shared" si="8"/>
        <v>0</v>
      </c>
      <c r="O6">
        <v>840</v>
      </c>
      <c r="P6">
        <f t="shared" si="9"/>
        <v>700</v>
      </c>
      <c r="Q6">
        <f t="shared" ref="Q6" si="10">P6/1.2</f>
        <v>583.33333333333337</v>
      </c>
      <c r="R6" s="2">
        <v>19000000</v>
      </c>
      <c r="S6" s="2" t="s">
        <v>90</v>
      </c>
    </row>
    <row r="7" spans="1:19" x14ac:dyDescent="0.25">
      <c r="A7" s="4">
        <v>6</v>
      </c>
      <c r="B7" s="4">
        <f t="shared" si="0"/>
        <v>907</v>
      </c>
      <c r="C7" s="4">
        <f t="shared" si="1"/>
        <v>1088.3999999999999</v>
      </c>
      <c r="D7" s="4">
        <f t="shared" si="2"/>
        <v>1306.0799999999997</v>
      </c>
      <c r="E7" s="5">
        <f t="shared" si="3"/>
        <v>21000000</v>
      </c>
      <c r="F7" s="4">
        <f t="shared" si="4"/>
        <v>23153</v>
      </c>
      <c r="G7" s="4">
        <f t="shared" si="5"/>
        <v>19294</v>
      </c>
      <c r="H7" s="4">
        <f t="shared" si="6"/>
        <v>16079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907</v>
      </c>
      <c r="R7" s="2">
        <v>21000000</v>
      </c>
      <c r="S7" s="2" t="s">
        <v>91</v>
      </c>
    </row>
    <row r="8" spans="1:19" x14ac:dyDescent="0.25">
      <c r="A8" s="4">
        <v>7</v>
      </c>
      <c r="B8" s="4">
        <f t="shared" si="0"/>
        <v>670</v>
      </c>
      <c r="C8" s="4">
        <f t="shared" si="1"/>
        <v>804</v>
      </c>
      <c r="D8" s="4">
        <f t="shared" si="2"/>
        <v>964.8</v>
      </c>
      <c r="E8" s="5">
        <f t="shared" si="3"/>
        <v>22500000</v>
      </c>
      <c r="F8" s="73">
        <f t="shared" si="4"/>
        <v>33582</v>
      </c>
      <c r="G8" s="73">
        <f t="shared" si="5"/>
        <v>27985</v>
      </c>
      <c r="H8" s="73">
        <f t="shared" si="6"/>
        <v>23321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670</v>
      </c>
      <c r="R8" s="74">
        <v>22500000</v>
      </c>
      <c r="S8" s="2"/>
    </row>
    <row r="9" spans="1:19" x14ac:dyDescent="0.25">
      <c r="A9" s="4">
        <v>8</v>
      </c>
      <c r="B9" s="4">
        <f t="shared" si="0"/>
        <v>576</v>
      </c>
      <c r="C9" s="4">
        <f t="shared" si="1"/>
        <v>691.19999999999993</v>
      </c>
      <c r="D9" s="4">
        <f t="shared" si="2"/>
        <v>829.43999999999994</v>
      </c>
      <c r="E9" s="5">
        <f t="shared" si="3"/>
        <v>21000000</v>
      </c>
      <c r="F9" s="4">
        <f t="shared" si="4"/>
        <v>36458</v>
      </c>
      <c r="G9" s="4">
        <f t="shared" si="5"/>
        <v>30382</v>
      </c>
      <c r="H9" s="4">
        <f t="shared" si="6"/>
        <v>25318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576</v>
      </c>
      <c r="R9" s="2">
        <v>21000000</v>
      </c>
      <c r="S9" s="2"/>
    </row>
    <row r="10" spans="1:19" x14ac:dyDescent="0.25">
      <c r="A10" s="4">
        <v>9</v>
      </c>
      <c r="B10" s="4">
        <f t="shared" si="0"/>
        <v>700</v>
      </c>
      <c r="C10" s="4">
        <f t="shared" si="1"/>
        <v>840</v>
      </c>
      <c r="D10" s="4">
        <f t="shared" si="2"/>
        <v>1008</v>
      </c>
      <c r="E10" s="5">
        <f t="shared" si="3"/>
        <v>20000000</v>
      </c>
      <c r="F10" s="73">
        <f t="shared" si="4"/>
        <v>28571</v>
      </c>
      <c r="G10" s="73">
        <f t="shared" si="5"/>
        <v>23810</v>
      </c>
      <c r="H10" s="73">
        <f t="shared" si="6"/>
        <v>19841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700</v>
      </c>
      <c r="R10" s="74">
        <v>20000000</v>
      </c>
      <c r="S10" s="2"/>
    </row>
    <row r="11" spans="1:19" x14ac:dyDescent="0.25">
      <c r="A11" s="4">
        <v>10</v>
      </c>
      <c r="B11" s="4">
        <f t="shared" si="0"/>
        <v>740.83333333333337</v>
      </c>
      <c r="C11" s="4">
        <f t="shared" si="1"/>
        <v>889</v>
      </c>
      <c r="D11" s="4">
        <f t="shared" si="2"/>
        <v>1066.8</v>
      </c>
      <c r="E11" s="5">
        <f t="shared" si="3"/>
        <v>23000000</v>
      </c>
      <c r="F11" s="73">
        <f t="shared" si="4"/>
        <v>31046</v>
      </c>
      <c r="G11" s="73">
        <f t="shared" si="5"/>
        <v>25872</v>
      </c>
      <c r="H11" s="73">
        <f t="shared" si="6"/>
        <v>21560</v>
      </c>
      <c r="I11" s="73">
        <f t="shared" si="7"/>
        <v>0</v>
      </c>
      <c r="J11" s="73">
        <f t="shared" si="8"/>
        <v>0</v>
      </c>
      <c r="K11" s="7"/>
      <c r="L11" s="7"/>
      <c r="M11" s="7"/>
      <c r="N11" s="7"/>
      <c r="O11" s="7">
        <v>0</v>
      </c>
      <c r="P11" s="7">
        <v>889</v>
      </c>
      <c r="Q11" s="7">
        <f t="shared" ref="Q11:Q15" si="11">P11/1.2</f>
        <v>740.83333333333337</v>
      </c>
      <c r="R11" s="74">
        <v>23000000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2:P15" si="12">O12/1.2</f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92</v>
      </c>
      <c r="G27" s="52">
        <v>716</v>
      </c>
      <c r="H27" s="10">
        <f>G27*25500</f>
        <v>18258000</v>
      </c>
    </row>
    <row r="28" spans="1:19" s="10" customFormat="1" x14ac:dyDescent="0.25">
      <c r="C28" s="67" t="s">
        <v>74</v>
      </c>
      <c r="D28" s="67"/>
      <c r="F28" s="52" t="s">
        <v>83</v>
      </c>
      <c r="G28" s="52">
        <v>645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v>774</v>
      </c>
      <c r="H29" s="10">
        <f>G29/G28</f>
        <v>1.2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 t="s">
        <v>84</v>
      </c>
      <c r="D32" s="70">
        <v>774</v>
      </c>
      <c r="F32" s="70" t="s">
        <v>24</v>
      </c>
      <c r="G32" s="70">
        <f>G31*90%</f>
        <v>0</v>
      </c>
    </row>
    <row r="33" spans="3:7" s="10" customFormat="1" x14ac:dyDescent="0.25">
      <c r="C33" s="70" t="s">
        <v>85</v>
      </c>
      <c r="D33" s="70">
        <v>25000</v>
      </c>
      <c r="F33" s="70" t="s">
        <v>25</v>
      </c>
      <c r="G33" s="70">
        <f>G31*80%</f>
        <v>0</v>
      </c>
    </row>
    <row r="34" spans="3:7" s="10" customFormat="1" x14ac:dyDescent="0.25">
      <c r="C34" s="70" t="s">
        <v>73</v>
      </c>
      <c r="D34" s="70">
        <f>D32*D33</f>
        <v>19350000</v>
      </c>
    </row>
    <row r="35" spans="3:7" s="10" customFormat="1" x14ac:dyDescent="0.25">
      <c r="C35" s="70" t="s">
        <v>24</v>
      </c>
      <c r="D35" s="70">
        <f>D34*0.85</f>
        <v>16447500</v>
      </c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2024-12-16T05:05:29Z</dcterms:modified>
</cp:coreProperties>
</file>