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Mandale\"/>
    </mc:Choice>
  </mc:AlternateContent>
  <bookViews>
    <workbookView xWindow="0" yWindow="0" windowWidth="0" windowHeight="0" tabRatio="481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</sheets>
  <calcPr calcId="152511"/>
</workbook>
</file>

<file path=xl/calcChain.xml><?xml version="1.0" encoding="utf-8"?>
<calcChain xmlns="http://schemas.openxmlformats.org/spreadsheetml/2006/main">
  <c r="E58" i="1" l="1"/>
  <c r="C4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I7" i="1"/>
  <c r="C46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57" i="1" s="1"/>
  <c r="C54" i="1"/>
  <c r="C55" i="1" s="1"/>
  <c r="C56" i="1" s="1"/>
  <c r="C47" i="1" l="1"/>
  <c r="C48" i="1" s="1"/>
  <c r="C49" i="1" s="1"/>
  <c r="C53" i="1" l="1"/>
  <c r="C50" i="1"/>
  <c r="C51" i="1" s="1"/>
  <c r="C52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<sst xmlns="http://schemas.openxmlformats.org/spreadsheetml/2006/main" count="27" uniqueCount="24">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</sst>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 applyBorder="1"/>
    <xf numFmtId="1" fontId="6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73374</xdr:colOff>
      <xdr:row>6</xdr:row>
      <xdr:rowOff>51287</xdr:rowOff>
    </xdr:from>
    <xdr:to>
      <xdr:col>6</xdr:col>
      <xdr:colOff>379535</xdr:colOff>
      <xdr:row>18</xdr:row>
      <xdr:rowOff>183904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74" y="1194287"/>
          <a:ext cx="4006257" cy="241861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6</xdr:row>
      <xdr:rowOff>145536</xdr:rowOff>
    </xdr:from>
    <xdr:to>
      <xdr:col>7</xdr:col>
      <xdr:colOff>9525</xdr:colOff>
      <xdr:row>20</xdr:row>
      <xdr:rowOff>95249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88536"/>
          <a:ext cx="4133850" cy="2616713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abSelected="1" zoomScale="130" zoomScaleNormal="130" workbookViewId="0">
      <pane xSplit="3" ySplit="5" topLeftCell="D24" activePane="bottomRight" state="frozen"/>
      <selection pane="topRight" activeCell="D1" sqref="D1"/>
      <selection pane="bottomLeft" activeCell="A6" sqref="A6"/>
      <selection pane="bottomRight" activeCell="F34" sqref="F34"/>
    </sheetView>
  </sheetViews>
  <sheetFormatPr defaultRowHeight="16.5" x14ac:dyDescent="0.3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281</v>
      </c>
      <c r="E2" s="4"/>
      <c r="F2" s="4"/>
      <c r="G2" s="23"/>
      <c r="H2" s="1"/>
    </row>
    <row r="3" spans="1:15" x14ac:dyDescent="0.3">
      <c r="B3" s="22" t="s">
        <v>10</v>
      </c>
      <c r="C3" s="25">
        <v>23500</v>
      </c>
      <c r="D3" s="13"/>
      <c r="E3" s="24"/>
      <c r="F3" s="24"/>
      <c r="G3" s="13"/>
      <c r="H3" s="1"/>
    </row>
    <row r="4" spans="1:15" ht="24" customHeight="1" x14ac:dyDescent="0.3">
      <c r="B4" s="73" t="s">
        <v>21</v>
      </c>
      <c r="C4" s="70">
        <f>ROUND((C2*C3),0)</f>
        <v>6603500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 x14ac:dyDescent="0.35">
      <c r="B7" s="60" t="s">
        <v>23</v>
      </c>
      <c r="C7" s="63">
        <v>264</v>
      </c>
      <c r="D7" s="40">
        <v>2003</v>
      </c>
      <c r="E7" s="40">
        <v>2024</v>
      </c>
      <c r="F7" s="40">
        <v>60</v>
      </c>
      <c r="G7" s="58">
        <v>21500</v>
      </c>
      <c r="H7" s="67">
        <v>21</v>
      </c>
      <c r="I7" s="68">
        <f>IF(H7&gt;=5,90*H7/F7,0)</f>
        <v>31.5</v>
      </c>
      <c r="J7" s="69">
        <f t="shared" ref="J7:J12" si="0">G7/100*I7</f>
        <v>6772.5</v>
      </c>
      <c r="K7" s="69">
        <f>ROUND((G7-J7),0)</f>
        <v>14728</v>
      </c>
      <c r="L7" s="69">
        <f>ROUND((K7*C7),0)</f>
        <v>3888192</v>
      </c>
      <c r="M7" s="69">
        <f>ROUND((C7*G7),0)</f>
        <v>5676000</v>
      </c>
    </row>
    <row r="8" spans="1:15" ht="17.25" hidden="1" thickBot="1" x14ac:dyDescent="0.35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 x14ac:dyDescent="0.35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 x14ac:dyDescent="0.35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 x14ac:dyDescent="0.35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 x14ac:dyDescent="0.35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 x14ac:dyDescent="0.35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 x14ac:dyDescent="0.35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 x14ac:dyDescent="0.35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 x14ac:dyDescent="0.35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 x14ac:dyDescent="0.35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 x14ac:dyDescent="0.35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 x14ac:dyDescent="0.35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 x14ac:dyDescent="0.35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 x14ac:dyDescent="0.35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 x14ac:dyDescent="0.35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 x14ac:dyDescent="0.35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 x14ac:dyDescent="0.35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 x14ac:dyDescent="0.35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 x14ac:dyDescent="0.35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 x14ac:dyDescent="0.3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3888192</v>
      </c>
      <c r="M27" s="15">
        <f>SUM(M7:M26)</f>
        <v>5676000</v>
      </c>
    </row>
    <row r="28" spans="1:14" hidden="1" x14ac:dyDescent="0.3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 x14ac:dyDescent="0.3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 x14ac:dyDescent="0.3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 x14ac:dyDescent="0.3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 x14ac:dyDescent="0.3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 x14ac:dyDescent="0.3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 x14ac:dyDescent="0.3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 x14ac:dyDescent="0.3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 x14ac:dyDescent="0.3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 x14ac:dyDescent="0.3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 x14ac:dyDescent="0.3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 x14ac:dyDescent="0.3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 x14ac:dyDescent="0.3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 x14ac:dyDescent="0.3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 x14ac:dyDescent="0.3">
      <c r="B46" s="2" t="s">
        <v>16</v>
      </c>
      <c r="C46" s="70">
        <f>C4</f>
        <v>6603500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 x14ac:dyDescent="0.3">
      <c r="B47" s="2" t="s">
        <v>17</v>
      </c>
      <c r="C47" s="70">
        <f>L27</f>
        <v>3888192</v>
      </c>
      <c r="D47" s="17"/>
      <c r="E47" s="17"/>
      <c r="F47" s="17"/>
      <c r="G47" s="17"/>
      <c r="H47" s="18"/>
      <c r="K47" s="18"/>
    </row>
    <row r="48" spans="2:15" x14ac:dyDescent="0.3">
      <c r="B48" s="11" t="s">
        <v>12</v>
      </c>
      <c r="C48" s="70">
        <f>C46+C47</f>
        <v>10491692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 x14ac:dyDescent="0.3">
      <c r="B49" s="11" t="s">
        <v>13</v>
      </c>
      <c r="C49" s="70">
        <f>ROUND((C48*0.9),0)</f>
        <v>9442523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 x14ac:dyDescent="0.3">
      <c r="B50" s="28" t="s">
        <v>11</v>
      </c>
      <c r="C50" s="70">
        <f>C48*0.8</f>
        <v>8393353.5999999996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 x14ac:dyDescent="0.3">
      <c r="B51" s="33"/>
      <c r="C51" s="70">
        <f>ROUNDUP(C50,0)</f>
        <v>8393354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 x14ac:dyDescent="0.3">
      <c r="B52" s="33"/>
      <c r="C52" s="70">
        <f>C51-C50</f>
        <v>0.40000000037252903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 x14ac:dyDescent="0.3">
      <c r="B53" s="11" t="s">
        <v>14</v>
      </c>
      <c r="C53" s="70">
        <f>ROUND((C48*0.8),0)</f>
        <v>8393354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 x14ac:dyDescent="0.3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 x14ac:dyDescent="0.3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 x14ac:dyDescent="0.3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 x14ac:dyDescent="0.3">
      <c r="B57" s="11" t="s">
        <v>18</v>
      </c>
      <c r="C57" s="70">
        <f>L27*0.85</f>
        <v>3304963.1999999997</v>
      </c>
      <c r="D57" s="35"/>
      <c r="E57" s="80">
        <v>2845.25</v>
      </c>
      <c r="F57" s="42"/>
      <c r="G57" s="42"/>
      <c r="H57" s="71"/>
      <c r="I57" s="31"/>
      <c r="J57" s="42"/>
      <c r="K57" s="31"/>
      <c r="L57" s="42"/>
      <c r="M57" s="44"/>
      <c r="N57" s="42"/>
    </row>
    <row r="58" spans="2:14" x14ac:dyDescent="0.3">
      <c r="E58" s="81">
        <f>E57/10.764</f>
        <v>264.33017465626165</v>
      </c>
      <c r="F58" s="42"/>
      <c r="G58" s="42"/>
      <c r="H58" s="42"/>
      <c r="I58" s="31"/>
      <c r="J58" s="42"/>
      <c r="K58" s="31"/>
      <c r="L58" s="42"/>
      <c r="M58" s="44"/>
      <c r="N58" s="42"/>
    </row>
    <row r="59" spans="2:14" x14ac:dyDescent="0.3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 x14ac:dyDescent="0.3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 x14ac:dyDescent="0.3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 x14ac:dyDescent="0.3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 x14ac:dyDescent="0.3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 x14ac:dyDescent="0.3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 x14ac:dyDescent="0.3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 x14ac:dyDescent="0.3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 x14ac:dyDescent="0.3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 x14ac:dyDescent="0.3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 x14ac:dyDescent="0.3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 x14ac:dyDescent="0.3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 x14ac:dyDescent="0.3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 x14ac:dyDescent="0.3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 x14ac:dyDescent="0.3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 x14ac:dyDescent="0.3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 x14ac:dyDescent="0.3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 x14ac:dyDescent="0.3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 x14ac:dyDescent="0.3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 x14ac:dyDescent="0.3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 x14ac:dyDescent="0.3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 x14ac:dyDescent="0.3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 x14ac:dyDescent="0.3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 x14ac:dyDescent="0.3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 x14ac:dyDescent="0.3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 x14ac:dyDescent="0.3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 x14ac:dyDescent="0.3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 x14ac:dyDescent="0.3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 x14ac:dyDescent="0.3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 x14ac:dyDescent="0.3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 x14ac:dyDescent="0.3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 x14ac:dyDescent="0.3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 x14ac:dyDescent="0.3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 x14ac:dyDescent="0.3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 x14ac:dyDescent="0.3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 x14ac:dyDescent="0.3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 x14ac:dyDescent="0.3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 x14ac:dyDescent="0.3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 x14ac:dyDescent="0.3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 x14ac:dyDescent="0.3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 x14ac:dyDescent="0.3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 x14ac:dyDescent="0.3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 x14ac:dyDescent="0.3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 x14ac:dyDescent="0.3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 x14ac:dyDescent="0.3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 x14ac:dyDescent="0.3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 x14ac:dyDescent="0.3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 x14ac:dyDescent="0.3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 x14ac:dyDescent="0.3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 x14ac:dyDescent="0.3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 x14ac:dyDescent="0.3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 x14ac:dyDescent="0.3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 x14ac:dyDescent="0.3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 x14ac:dyDescent="0.3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 x14ac:dyDescent="0.3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 x14ac:dyDescent="0.3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 x14ac:dyDescent="0.3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 x14ac:dyDescent="0.3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 x14ac:dyDescent="0.3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 x14ac:dyDescent="0.3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 x14ac:dyDescent="0.3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 x14ac:dyDescent="0.3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 x14ac:dyDescent="0.3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 x14ac:dyDescent="0.3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 x14ac:dyDescent="0.3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 x14ac:dyDescent="0.3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 x14ac:dyDescent="0.3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 x14ac:dyDescent="0.3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 x14ac:dyDescent="0.3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 x14ac:dyDescent="0.3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 x14ac:dyDescent="0.3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 x14ac:dyDescent="0.3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 x14ac:dyDescent="0.3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 x14ac:dyDescent="0.3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 x14ac:dyDescent="0.3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 x14ac:dyDescent="0.3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 x14ac:dyDescent="0.3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 x14ac:dyDescent="0.3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 x14ac:dyDescent="0.3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 x14ac:dyDescent="0.3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 x14ac:dyDescent="0.3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 x14ac:dyDescent="0.3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 x14ac:dyDescent="0.3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 x14ac:dyDescent="0.3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 x14ac:dyDescent="0.3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 x14ac:dyDescent="0.3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 x14ac:dyDescent="0.3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 x14ac:dyDescent="0.3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 x14ac:dyDescent="0.3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 x14ac:dyDescent="0.3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 x14ac:dyDescent="0.3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 x14ac:dyDescent="0.3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 x14ac:dyDescent="0.3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 x14ac:dyDescent="0.3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 x14ac:dyDescent="0.3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 x14ac:dyDescent="0.3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 x14ac:dyDescent="0.3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 x14ac:dyDescent="0.3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 x14ac:dyDescent="0.3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 x14ac:dyDescent="0.3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 x14ac:dyDescent="0.3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 x14ac:dyDescent="0.3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 x14ac:dyDescent="0.3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 x14ac:dyDescent="0.3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 x14ac:dyDescent="0.3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 x14ac:dyDescent="0.3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 x14ac:dyDescent="0.3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 x14ac:dyDescent="0.3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 x14ac:dyDescent="0.3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 x14ac:dyDescent="0.3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 x14ac:dyDescent="0.3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 x14ac:dyDescent="0.3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 x14ac:dyDescent="0.3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 x14ac:dyDescent="0.3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 x14ac:dyDescent="0.3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 x14ac:dyDescent="0.3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 x14ac:dyDescent="0.3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 x14ac:dyDescent="0.3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 x14ac:dyDescent="0.3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 x14ac:dyDescent="0.3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 x14ac:dyDescent="0.3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 x14ac:dyDescent="0.3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 x14ac:dyDescent="0.3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 x14ac:dyDescent="0.3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 x14ac:dyDescent="0.3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 x14ac:dyDescent="0.3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 x14ac:dyDescent="0.3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 x14ac:dyDescent="0.3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 x14ac:dyDescent="0.3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 x14ac:dyDescent="0.3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 x14ac:dyDescent="0.3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 x14ac:dyDescent="0.3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 x14ac:dyDescent="0.3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 x14ac:dyDescent="0.3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 x14ac:dyDescent="0.3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 x14ac:dyDescent="0.3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="130" zoomScaleNormal="130" workbookViewId="0">
      <selection activeCell="L12" sqref="L12"/>
    </sheetView>
  </sheetViews>
  <sheetFormatPr defaultRowHeight="15" x14ac:dyDescent="0.25"/>
  <cols>
    <col min="3" max="3" width="9.85546875" bestFit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="115" zoomScaleNormal="115" workbookViewId="0">
      <selection activeCell="J18" sqref="J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1" zoomScale="130" zoomScaleNormal="130" workbookViewId="0">
      <selection activeCell="D25" sqref="D25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H10" sqref="H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Listing1</vt:lpstr>
      <vt:lpstr>Listing2</vt:lpstr>
      <vt:lpstr>Listing3</vt:lpstr>
      <vt:lpstr>Listing4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2024-11-29T07:29:42Z</dcterms:modified>
</cp:coreProperties>
</file>