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Ravindra G chavan\"/>
    </mc:Choice>
  </mc:AlternateContent>
  <xr:revisionPtr revIDLastSave="0" documentId="13_ncr:1_{13EB231B-2906-4091-AECE-9FF882499158}" xr6:coauthVersionLast="36" xr6:coauthVersionMax="47" xr10:uidLastSave="{00000000-0000-0000-0000-000000000000}"/>
  <bookViews>
    <workbookView xWindow="0" yWindow="0" windowWidth="21570" windowHeight="7890" tabRatio="932" xr2:uid="{00000000-000D-0000-FFFF-FFFF00000000}"/>
  </bookViews>
  <sheets>
    <sheet name="22-23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</sheets>
  <calcPr calcId="191029"/>
</workbook>
</file>

<file path=xl/calcChain.xml><?xml version="1.0" encoding="utf-8"?>
<calcChain xmlns="http://schemas.openxmlformats.org/spreadsheetml/2006/main">
  <c r="Q2" i="4" l="1"/>
  <c r="I24" i="4"/>
  <c r="C3" i="4"/>
  <c r="C4" i="4"/>
  <c r="C13" i="4"/>
  <c r="C14" i="4"/>
  <c r="C15" i="4"/>
  <c r="C16" i="4"/>
  <c r="C17" i="4"/>
  <c r="C18" i="4"/>
  <c r="C19" i="4"/>
  <c r="C20" i="4"/>
  <c r="C21" i="4"/>
  <c r="Q3" i="4"/>
  <c r="Q4" i="4"/>
  <c r="Q12" i="4"/>
  <c r="Q13" i="4"/>
  <c r="Q14" i="4"/>
  <c r="Q15" i="4"/>
  <c r="Q16" i="4"/>
  <c r="Q17" i="4"/>
  <c r="Q18" i="4"/>
  <c r="Q19" i="4"/>
  <c r="Q20" i="4"/>
  <c r="Q21" i="4"/>
  <c r="H27" i="4" l="1"/>
  <c r="I25" i="4"/>
  <c r="H35" i="4"/>
  <c r="B2" i="4" l="1"/>
  <c r="C2" i="4" s="1"/>
  <c r="B3" i="4"/>
  <c r="B4" i="4"/>
  <c r="P5" i="4"/>
  <c r="P6" i="4"/>
  <c r="B6" i="4"/>
  <c r="C6" i="4" s="1"/>
  <c r="P7" i="4"/>
  <c r="B7" i="4" s="1"/>
  <c r="C7" i="4" s="1"/>
  <c r="P8" i="4"/>
  <c r="P9" i="4"/>
  <c r="B9" i="4" s="1"/>
  <c r="C9" i="4" s="1"/>
  <c r="P10" i="4"/>
  <c r="Q10" i="4" s="1"/>
  <c r="B10" i="4" s="1"/>
  <c r="C10" i="4" s="1"/>
  <c r="P17" i="4"/>
  <c r="J17" i="4"/>
  <c r="I17" i="4"/>
  <c r="B15" i="4"/>
  <c r="P15" i="4"/>
  <c r="J15" i="4"/>
  <c r="I15" i="4"/>
  <c r="P14" i="4"/>
  <c r="B14" i="4" s="1"/>
  <c r="J14" i="4"/>
  <c r="I14" i="4"/>
  <c r="P13" i="4"/>
  <c r="B13" i="4" s="1"/>
  <c r="J13" i="4"/>
  <c r="I13" i="4"/>
  <c r="B12" i="4"/>
  <c r="C12" i="4" s="1"/>
  <c r="J12" i="4"/>
  <c r="I12" i="4"/>
  <c r="B11" i="4"/>
  <c r="C11" i="4" s="1"/>
  <c r="P11" i="4"/>
  <c r="J11" i="4"/>
  <c r="I11" i="4"/>
  <c r="J10" i="4"/>
  <c r="I10" i="4"/>
  <c r="J9" i="4"/>
  <c r="I9" i="4"/>
  <c r="B8" i="4"/>
  <c r="C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P20" i="4"/>
  <c r="B20" i="4" s="1"/>
  <c r="J20" i="4"/>
  <c r="I20" i="4"/>
  <c r="E20" i="4"/>
  <c r="P16" i="4"/>
  <c r="B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D11" i="4" l="1"/>
  <c r="H11" i="4" s="1"/>
  <c r="D16" i="4"/>
  <c r="H16" i="4" s="1"/>
  <c r="D20" i="4"/>
  <c r="D15" i="4"/>
  <c r="H15" i="4" s="1"/>
  <c r="D13" i="4"/>
  <c r="H13" i="4" s="1"/>
  <c r="D3" i="4"/>
  <c r="H3" i="4" s="1"/>
  <c r="G15" i="4"/>
  <c r="D12" i="4"/>
  <c r="H12" i="4" s="1"/>
  <c r="D9" i="4"/>
  <c r="H9" i="4" s="1"/>
  <c r="D8" i="4"/>
  <c r="H8" i="4" s="1"/>
  <c r="D7" i="4"/>
  <c r="H7" i="4" s="1"/>
  <c r="D4" i="4"/>
  <c r="H4" i="4" s="1"/>
  <c r="F14" i="4"/>
  <c r="F10" i="4"/>
  <c r="F6" i="4"/>
  <c r="G3" i="4"/>
  <c r="D2" i="4"/>
  <c r="H2" i="4" s="1"/>
  <c r="G2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F9" i="4"/>
  <c r="F3" i="4"/>
  <c r="G4" i="4"/>
  <c r="F7" i="4"/>
  <c r="F11" i="4"/>
  <c r="G12" i="4"/>
  <c r="F15" i="4"/>
  <c r="B5" i="4"/>
  <c r="C5" i="4" s="1"/>
  <c r="H20" i="4"/>
  <c r="F20" i="4"/>
  <c r="G20" i="4"/>
  <c r="F16" i="4"/>
  <c r="G16" i="4"/>
  <c r="G13" i="4" l="1"/>
  <c r="G11" i="4"/>
  <c r="G8" i="4"/>
  <c r="G7" i="4"/>
  <c r="F5" i="4"/>
  <c r="D5" i="4" l="1"/>
  <c r="H5" i="4" s="1"/>
  <c r="G5" i="4"/>
  <c r="P21" i="4" l="1"/>
  <c r="J21" i="4"/>
  <c r="I21" i="4"/>
  <c r="E21" i="4"/>
  <c r="P19" i="4"/>
  <c r="J19" i="4"/>
  <c r="I19" i="4"/>
  <c r="E19" i="4"/>
  <c r="P18" i="4"/>
  <c r="J18" i="4"/>
  <c r="I18" i="4"/>
  <c r="E18" i="4"/>
  <c r="E17" i="4"/>
  <c r="B17" i="4" l="1"/>
  <c r="B19" i="4"/>
  <c r="B18" i="4"/>
  <c r="B21" i="4"/>
  <c r="F17" i="4" l="1"/>
  <c r="G21" i="4"/>
  <c r="F21" i="4"/>
  <c r="G19" i="4"/>
  <c r="F19" i="4"/>
  <c r="G18" i="4"/>
  <c r="F18" i="4"/>
  <c r="G17" i="4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<sst xmlns="http://schemas.openxmlformats.org/spreadsheetml/2006/main" count="29" uniqueCount="27">
  <si>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</si>
  <si>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</si>
  <si>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</si>
  <si>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</si>
  <si>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</si>
  <si>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</si>
  <si>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</si>
  <si>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</si>
  <si>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</si>
  <si>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</si>
  <si>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</si>
  <si>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</si>
  <si>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</si>
  <si>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</si>
  <si>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bua</t>
  </si>
  <si>
    <t>rate on ca</t>
  </si>
  <si>
    <t>19.08.24</t>
  </si>
  <si>
    <t>F. No. B-4/11/1, 11th floor, Bldg. No. B-4, Millennium Tower, sector 9, sanpada</t>
  </si>
  <si>
    <t>agreemetn - 19.11.24</t>
  </si>
  <si>
    <t>av</t>
  </si>
  <si>
    <t>sd</t>
  </si>
  <si>
    <t>rd</t>
  </si>
  <si>
    <t>bv</t>
  </si>
  <si>
    <t>possessio - 2004</t>
  </si>
  <si>
    <t>01.10.24</t>
  </si>
  <si>
    <t>13.09.24</t>
  </si>
  <si>
    <t>ca -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</si>
</sst>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43" fontId="2" fillId="0" borderId="0" xfId="1" applyFont="1" applyAlignment="1"/>
    <xf numFmtId="43" fontId="2" fillId="0" borderId="0" xfId="1" applyFont="1"/>
    <xf numFmtId="0" fontId="1" fillId="2" borderId="0" xfId="0" applyFont="1" applyFill="1"/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  <xf numFmtId="43" fontId="0" fillId="3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6654F-20D4-4ADF-8723-9081F3886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325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0</xdr:rowOff>
    </xdr:from>
    <xdr:to>
      <xdr:col>15</xdr:col>
      <xdr:colOff>582257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584BA-13C9-405F-8A15-A7AE1D621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0"/>
          <a:ext cx="8830907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8A6411-5175-4D81-A684-3E0A1A278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96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58C46D-3EA6-4E7B-BC11-A30F902E6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9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C3FF3-59FF-4D2F-A180-CC428D96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96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48</xdr:row>
      <xdr:rowOff>10729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2C5C9E-F3D5-4527-826D-EE355E0F6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ED9821-DC8C-4947-90FB-46980F7BF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3DF9DE-F2F1-49CE-9D70-774A59229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7F9540-3B10-4C2F-82B7-6C02AF380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CE85AA-9E84-47A0-9B4D-3ACCAA7C4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563F6-3C4D-4CFA-9B36-763CF0E0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tabSelected="1" topLeftCell="B4" workbookViewId="0">
      <selection activeCell="S36" sqref="S3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5.285156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687.5</v>
      </c>
      <c r="C2" s="4">
        <f>B2*1.2</f>
        <v>825</v>
      </c>
      <c r="D2" s="4">
        <f t="shared" ref="D2:D16" si="1">C2*1.2</f>
        <v>990</v>
      </c>
      <c r="E2" s="5">
        <f t="shared" ref="E2:E16" si="2">R2</f>
        <v>16000000</v>
      </c>
      <c r="F2" s="11">
        <f t="shared" ref="F2:F15" si="3">ROUND((E2/B2),0)</f>
        <v>23273</v>
      </c>
      <c r="G2" s="12">
        <f t="shared" ref="G2:G15" si="4">ROUND((E2/C2),0)</f>
        <v>19394</v>
      </c>
      <c r="H2" s="12">
        <f t="shared" ref="H2:H15" si="5">ROUND((E2/D2),0)</f>
        <v>16162</v>
      </c>
      <c r="I2" s="12">
        <f t="shared" ref="I2:I15" si="6">T2</f>
        <v>0</v>
      </c>
      <c r="J2" s="12">
        <f t="shared" ref="J2:J15" si="7">U2</f>
        <v>0</v>
      </c>
      <c r="K2" s="13"/>
      <c r="L2" s="13"/>
      <c r="M2" s="13"/>
      <c r="N2" s="13"/>
      <c r="O2" s="13">
        <v>0</v>
      </c>
      <c r="P2" s="13">
        <v>825</v>
      </c>
      <c r="Q2" s="13">
        <f>P2/1.2</f>
        <v>687.5</v>
      </c>
      <c r="R2" s="14">
        <v>16000000</v>
      </c>
      <c r="S2" s="14" t="s">
        <v>24</v>
      </c>
    </row>
    <row r="3" spans="1:19" x14ac:dyDescent="0.25">
      <c r="A3" s="4">
        <v>2</v>
      </c>
      <c r="B3" s="4">
        <f t="shared" si="0"/>
        <v>1012.5</v>
      </c>
      <c r="C3" s="4">
        <f t="shared" ref="C3:C21" si="8">B3*1.2</f>
        <v>1215</v>
      </c>
      <c r="D3" s="4">
        <f t="shared" si="1"/>
        <v>1458</v>
      </c>
      <c r="E3" s="5">
        <f t="shared" si="2"/>
        <v>30000000</v>
      </c>
      <c r="F3" s="12">
        <f t="shared" si="3"/>
        <v>29630</v>
      </c>
      <c r="G3" s="12">
        <f t="shared" si="4"/>
        <v>24691</v>
      </c>
      <c r="H3" s="12">
        <f t="shared" si="5"/>
        <v>20576</v>
      </c>
      <c r="I3" s="12">
        <f t="shared" si="6"/>
        <v>0</v>
      </c>
      <c r="J3" s="12">
        <f t="shared" si="7"/>
        <v>0</v>
      </c>
      <c r="K3" s="13"/>
      <c r="L3" s="13"/>
      <c r="M3" s="13"/>
      <c r="N3" s="13"/>
      <c r="O3" s="13">
        <v>0</v>
      </c>
      <c r="P3" s="13">
        <v>1215</v>
      </c>
      <c r="Q3" s="13">
        <f t="shared" ref="Q3:Q21" si="9">P3/1.2</f>
        <v>1012.5</v>
      </c>
      <c r="R3" s="14">
        <v>30000000</v>
      </c>
      <c r="S3" s="14" t="s">
        <v>25</v>
      </c>
    </row>
    <row r="4" spans="1:19" x14ac:dyDescent="0.25">
      <c r="A4" s="4">
        <v>3</v>
      </c>
      <c r="B4" s="4">
        <f t="shared" si="0"/>
        <v>685.83333333333337</v>
      </c>
      <c r="C4" s="4">
        <f t="shared" si="8"/>
        <v>823</v>
      </c>
      <c r="D4" s="4">
        <f t="shared" si="1"/>
        <v>987.59999999999991</v>
      </c>
      <c r="E4" s="5">
        <f t="shared" si="2"/>
        <v>16000000</v>
      </c>
      <c r="F4" s="11">
        <f t="shared" si="3"/>
        <v>23329</v>
      </c>
      <c r="G4" s="12">
        <f t="shared" si="4"/>
        <v>19441</v>
      </c>
      <c r="H4" s="12">
        <f t="shared" si="5"/>
        <v>16201</v>
      </c>
      <c r="I4" s="12">
        <f t="shared" si="6"/>
        <v>0</v>
      </c>
      <c r="J4" s="12">
        <f t="shared" si="7"/>
        <v>0</v>
      </c>
      <c r="K4" s="13"/>
      <c r="L4" s="13"/>
      <c r="M4" s="13"/>
      <c r="N4" s="13"/>
      <c r="O4" s="13">
        <v>0</v>
      </c>
      <c r="P4" s="13">
        <v>823</v>
      </c>
      <c r="Q4" s="13">
        <f t="shared" si="9"/>
        <v>685.83333333333337</v>
      </c>
      <c r="R4" s="15">
        <v>16000000</v>
      </c>
      <c r="S4" s="14" t="s">
        <v>16</v>
      </c>
    </row>
    <row r="5" spans="1:19" x14ac:dyDescent="0.25">
      <c r="A5" s="4">
        <v>4</v>
      </c>
      <c r="B5" s="4">
        <f t="shared" si="0"/>
        <v>414</v>
      </c>
      <c r="C5" s="4">
        <f t="shared" si="8"/>
        <v>496.79999999999995</v>
      </c>
      <c r="D5" s="4">
        <f t="shared" si="1"/>
        <v>596.16</v>
      </c>
      <c r="E5" s="5">
        <f t="shared" si="2"/>
        <v>10500000</v>
      </c>
      <c r="F5" s="11">
        <f t="shared" si="3"/>
        <v>25362</v>
      </c>
      <c r="G5" s="12">
        <f t="shared" si="4"/>
        <v>21135</v>
      </c>
      <c r="H5" s="12">
        <f t="shared" si="5"/>
        <v>17613</v>
      </c>
      <c r="I5" s="12">
        <f t="shared" si="6"/>
        <v>0</v>
      </c>
      <c r="J5" s="12">
        <f t="shared" si="7"/>
        <v>0</v>
      </c>
      <c r="K5" s="13"/>
      <c r="L5" s="13"/>
      <c r="M5" s="13"/>
      <c r="N5" s="13"/>
      <c r="O5" s="13">
        <v>0</v>
      </c>
      <c r="P5" s="13">
        <f t="shared" ref="P5:P10" si="10">O5/1.2</f>
        <v>0</v>
      </c>
      <c r="Q5" s="13">
        <v>414</v>
      </c>
      <c r="R5" s="14">
        <v>10500000</v>
      </c>
      <c r="S5" s="14"/>
    </row>
    <row r="6" spans="1:19" x14ac:dyDescent="0.25">
      <c r="A6" s="4">
        <v>5</v>
      </c>
      <c r="B6" s="4">
        <f t="shared" si="0"/>
        <v>450</v>
      </c>
      <c r="C6" s="4">
        <f t="shared" si="8"/>
        <v>540</v>
      </c>
      <c r="D6" s="4">
        <f t="shared" si="1"/>
        <v>648</v>
      </c>
      <c r="E6" s="5">
        <f t="shared" si="2"/>
        <v>12100000</v>
      </c>
      <c r="F6" s="12">
        <f t="shared" si="3"/>
        <v>26889</v>
      </c>
      <c r="G6" s="12">
        <f t="shared" si="4"/>
        <v>22407</v>
      </c>
      <c r="H6" s="12">
        <f t="shared" si="5"/>
        <v>18673</v>
      </c>
      <c r="I6" s="12">
        <f t="shared" si="6"/>
        <v>0</v>
      </c>
      <c r="J6" s="12">
        <f t="shared" si="7"/>
        <v>0</v>
      </c>
      <c r="K6" s="13"/>
      <c r="L6" s="13"/>
      <c r="M6" s="13"/>
      <c r="N6" s="13"/>
      <c r="O6" s="13">
        <v>0</v>
      </c>
      <c r="P6" s="13">
        <f t="shared" si="10"/>
        <v>0</v>
      </c>
      <c r="Q6" s="13">
        <v>450</v>
      </c>
      <c r="R6" s="14">
        <v>12100000</v>
      </c>
      <c r="S6" s="14"/>
    </row>
    <row r="7" spans="1:19" x14ac:dyDescent="0.25">
      <c r="A7" s="4">
        <v>6</v>
      </c>
      <c r="B7" s="4">
        <f t="shared" si="0"/>
        <v>400</v>
      </c>
      <c r="C7" s="4">
        <f t="shared" si="8"/>
        <v>480</v>
      </c>
      <c r="D7" s="4">
        <f t="shared" si="1"/>
        <v>576</v>
      </c>
      <c r="E7" s="5">
        <f t="shared" si="2"/>
        <v>13000000</v>
      </c>
      <c r="F7" s="12">
        <f t="shared" si="3"/>
        <v>32500</v>
      </c>
      <c r="G7" s="12">
        <f t="shared" si="4"/>
        <v>27083</v>
      </c>
      <c r="H7" s="12">
        <f t="shared" si="5"/>
        <v>22569</v>
      </c>
      <c r="I7" s="12">
        <f t="shared" si="6"/>
        <v>0</v>
      </c>
      <c r="J7" s="12">
        <f t="shared" si="7"/>
        <v>0</v>
      </c>
      <c r="K7" s="13"/>
      <c r="L7" s="13"/>
      <c r="M7" s="13"/>
      <c r="N7" s="13"/>
      <c r="O7" s="13">
        <v>0</v>
      </c>
      <c r="P7" s="13">
        <f t="shared" si="10"/>
        <v>0</v>
      </c>
      <c r="Q7" s="13">
        <v>400</v>
      </c>
      <c r="R7" s="14">
        <v>13000000</v>
      </c>
      <c r="S7" s="14"/>
    </row>
    <row r="8" spans="1:19" x14ac:dyDescent="0.25">
      <c r="A8" s="4">
        <v>7</v>
      </c>
      <c r="B8" s="4">
        <f t="shared" si="0"/>
        <v>400</v>
      </c>
      <c r="C8" s="4">
        <f t="shared" si="8"/>
        <v>480</v>
      </c>
      <c r="D8" s="4">
        <f t="shared" si="1"/>
        <v>576</v>
      </c>
      <c r="E8" s="5">
        <f t="shared" si="2"/>
        <v>11800000</v>
      </c>
      <c r="F8" s="12">
        <f t="shared" si="3"/>
        <v>29500</v>
      </c>
      <c r="G8" s="12">
        <f t="shared" si="4"/>
        <v>24583</v>
      </c>
      <c r="H8" s="12">
        <f t="shared" si="5"/>
        <v>20486</v>
      </c>
      <c r="I8" s="12">
        <f t="shared" si="6"/>
        <v>0</v>
      </c>
      <c r="J8" s="12">
        <f t="shared" si="7"/>
        <v>0</v>
      </c>
      <c r="K8" s="13"/>
      <c r="L8" s="13"/>
      <c r="M8" s="13"/>
      <c r="N8" s="13"/>
      <c r="O8" s="13">
        <v>0</v>
      </c>
      <c r="P8" s="13">
        <f t="shared" si="10"/>
        <v>0</v>
      </c>
      <c r="Q8" s="13">
        <v>400</v>
      </c>
      <c r="R8" s="14">
        <v>11800000</v>
      </c>
      <c r="S8" s="14"/>
    </row>
    <row r="9" spans="1:19" x14ac:dyDescent="0.25">
      <c r="A9" s="4">
        <v>8</v>
      </c>
      <c r="B9" s="4">
        <f t="shared" si="0"/>
        <v>450</v>
      </c>
      <c r="C9" s="4">
        <f t="shared" si="8"/>
        <v>540</v>
      </c>
      <c r="D9" s="4">
        <f t="shared" si="1"/>
        <v>648</v>
      </c>
      <c r="E9" s="5">
        <f t="shared" si="2"/>
        <v>12500000</v>
      </c>
      <c r="F9" s="12">
        <f t="shared" si="3"/>
        <v>27778</v>
      </c>
      <c r="G9" s="12">
        <f t="shared" si="4"/>
        <v>23148</v>
      </c>
      <c r="H9" s="12">
        <f t="shared" si="5"/>
        <v>19290</v>
      </c>
      <c r="I9" s="12">
        <f t="shared" si="6"/>
        <v>0</v>
      </c>
      <c r="J9" s="12">
        <f t="shared" si="7"/>
        <v>0</v>
      </c>
      <c r="K9" s="13"/>
      <c r="L9" s="13"/>
      <c r="M9" s="13"/>
      <c r="N9" s="13"/>
      <c r="O9" s="13">
        <v>0</v>
      </c>
      <c r="P9" s="13">
        <f t="shared" si="10"/>
        <v>0</v>
      </c>
      <c r="Q9" s="13">
        <v>450</v>
      </c>
      <c r="R9" s="14">
        <v>12500000</v>
      </c>
      <c r="S9" s="14"/>
    </row>
    <row r="10" spans="1:19" x14ac:dyDescent="0.25">
      <c r="A10" s="4">
        <v>9</v>
      </c>
      <c r="B10" s="4">
        <f t="shared" si="0"/>
        <v>400</v>
      </c>
      <c r="C10" s="4">
        <f t="shared" si="8"/>
        <v>480</v>
      </c>
      <c r="D10" s="4">
        <f t="shared" si="1"/>
        <v>576</v>
      </c>
      <c r="E10" s="5">
        <f t="shared" si="2"/>
        <v>13000000</v>
      </c>
      <c r="F10" s="12">
        <f t="shared" si="3"/>
        <v>32500</v>
      </c>
      <c r="G10" s="12">
        <f t="shared" si="4"/>
        <v>27083</v>
      </c>
      <c r="H10" s="12">
        <f t="shared" si="5"/>
        <v>22569</v>
      </c>
      <c r="I10" s="12">
        <f t="shared" si="6"/>
        <v>0</v>
      </c>
      <c r="J10" s="12">
        <f t="shared" si="7"/>
        <v>0</v>
      </c>
      <c r="K10" s="13"/>
      <c r="L10" s="13"/>
      <c r="M10" s="13"/>
      <c r="N10" s="13"/>
      <c r="O10" s="13">
        <v>576</v>
      </c>
      <c r="P10" s="13">
        <f t="shared" si="10"/>
        <v>480</v>
      </c>
      <c r="Q10" s="13">
        <f t="shared" si="9"/>
        <v>400</v>
      </c>
      <c r="R10" s="14">
        <v>13000000</v>
      </c>
      <c r="S10" s="14"/>
    </row>
    <row r="11" spans="1:19" x14ac:dyDescent="0.25">
      <c r="A11" s="4">
        <v>10</v>
      </c>
      <c r="B11" s="4">
        <f t="shared" si="0"/>
        <v>400</v>
      </c>
      <c r="C11" s="4">
        <f t="shared" si="8"/>
        <v>480</v>
      </c>
      <c r="D11" s="4">
        <f t="shared" si="1"/>
        <v>576</v>
      </c>
      <c r="E11" s="5">
        <f t="shared" si="2"/>
        <v>11500000</v>
      </c>
      <c r="F11" s="4">
        <f t="shared" si="3"/>
        <v>28750</v>
      </c>
      <c r="G11" s="4">
        <f t="shared" si="4"/>
        <v>23958</v>
      </c>
      <c r="H11" s="4">
        <f t="shared" si="5"/>
        <v>19965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1">O11/1.2</f>
        <v>0</v>
      </c>
      <c r="Q11" s="13">
        <v>400</v>
      </c>
      <c r="R11" s="2">
        <v>11500000</v>
      </c>
      <c r="S11" s="2"/>
    </row>
    <row r="12" spans="1:19" x14ac:dyDescent="0.25">
      <c r="A12" s="4">
        <v>11</v>
      </c>
      <c r="B12" s="4">
        <f t="shared" si="0"/>
        <v>693.33333333333337</v>
      </c>
      <c r="C12" s="4">
        <f t="shared" si="8"/>
        <v>832</v>
      </c>
      <c r="D12" s="4">
        <f t="shared" si="1"/>
        <v>998.4</v>
      </c>
      <c r="E12" s="5">
        <f t="shared" si="2"/>
        <v>16900000</v>
      </c>
      <c r="F12" s="11">
        <f t="shared" si="3"/>
        <v>24375</v>
      </c>
      <c r="G12" s="4">
        <f t="shared" si="4"/>
        <v>20313</v>
      </c>
      <c r="H12" s="4">
        <f t="shared" si="5"/>
        <v>16927</v>
      </c>
      <c r="I12" s="4">
        <f t="shared" si="6"/>
        <v>0</v>
      </c>
      <c r="J12" s="4">
        <f t="shared" si="7"/>
        <v>0</v>
      </c>
      <c r="O12">
        <v>0</v>
      </c>
      <c r="P12">
        <v>832</v>
      </c>
      <c r="Q12" s="13">
        <f t="shared" si="9"/>
        <v>693.33333333333337</v>
      </c>
      <c r="R12" s="2">
        <v>16900000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8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1"/>
        <v>0</v>
      </c>
      <c r="Q13" s="13">
        <f t="shared" si="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8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1"/>
        <v>0</v>
      </c>
      <c r="Q14" s="13">
        <f t="shared" si="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8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1"/>
        <v>0</v>
      </c>
      <c r="Q15" s="13">
        <f t="shared" si="9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8"/>
        <v>0</v>
      </c>
      <c r="D16" s="4">
        <f t="shared" si="1"/>
        <v>0</v>
      </c>
      <c r="E16" s="5">
        <f t="shared" si="2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 s="13">
        <f t="shared" si="9"/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8">Q17</f>
        <v>0</v>
      </c>
      <c r="C17" s="4">
        <f t="shared" si="8"/>
        <v>0</v>
      </c>
      <c r="D17" s="4">
        <f t="shared" ref="D17:D21" si="19">C17*1.2</f>
        <v>0</v>
      </c>
      <c r="E17" s="5">
        <f t="shared" ref="E17:E21" si="20">R17</f>
        <v>0</v>
      </c>
      <c r="F17" s="4" t="e">
        <f t="shared" ref="F17" si="21">ROUND((E17/B17),0)</f>
        <v>#DIV/0!</v>
      </c>
      <c r="G17" s="4" t="e">
        <f t="shared" ref="G17" si="22">ROUND((E17/C17),0)</f>
        <v>#DIV/0!</v>
      </c>
      <c r="H17" s="4" t="e">
        <f t="shared" ref="H17" si="23">ROUND((E17/D17),0)</f>
        <v>#DIV/0!</v>
      </c>
      <c r="I17" s="4">
        <f t="shared" ref="I17" si="24">T17</f>
        <v>0</v>
      </c>
      <c r="J17" s="4">
        <f t="shared" ref="J17" si="25">U17</f>
        <v>0</v>
      </c>
      <c r="O17">
        <v>0</v>
      </c>
      <c r="P17">
        <f t="shared" ref="P17" si="26">O17/1.2</f>
        <v>0</v>
      </c>
      <c r="Q17" s="13">
        <f t="shared" si="9"/>
        <v>0</v>
      </c>
      <c r="R17" s="2">
        <v>0</v>
      </c>
      <c r="S17" s="2"/>
    </row>
    <row r="18" spans="1:19" x14ac:dyDescent="0.25">
      <c r="A18" s="4">
        <v>17</v>
      </c>
      <c r="B18" s="4">
        <f t="shared" si="18"/>
        <v>0</v>
      </c>
      <c r="C18" s="4">
        <f t="shared" si="8"/>
        <v>0</v>
      </c>
      <c r="D18" s="4">
        <f t="shared" si="19"/>
        <v>0</v>
      </c>
      <c r="E18" s="5">
        <f t="shared" si="20"/>
        <v>0</v>
      </c>
      <c r="F18" s="4" t="e">
        <f t="shared" ref="F18:F21" si="27">ROUND((E18/B18),0)</f>
        <v>#DIV/0!</v>
      </c>
      <c r="G18" s="4" t="e">
        <f t="shared" ref="G18:G21" si="28">ROUND((E18/C18),0)</f>
        <v>#DIV/0!</v>
      </c>
      <c r="H18" s="4" t="e">
        <f t="shared" ref="H18:H21" si="29">ROUND((E18/D18),0)</f>
        <v>#DIV/0!</v>
      </c>
      <c r="I18" s="4">
        <f t="shared" ref="I18:J21" si="30">T18</f>
        <v>0</v>
      </c>
      <c r="J18" s="4">
        <f t="shared" si="30"/>
        <v>0</v>
      </c>
      <c r="O18">
        <v>0</v>
      </c>
      <c r="P18">
        <f t="shared" ref="P18" si="31">O18/1.2</f>
        <v>0</v>
      </c>
      <c r="Q18" s="13">
        <f t="shared" si="9"/>
        <v>0</v>
      </c>
      <c r="R18" s="2">
        <v>0</v>
      </c>
      <c r="S18" s="2"/>
    </row>
    <row r="19" spans="1:19" x14ac:dyDescent="0.25">
      <c r="A19" s="4">
        <v>18</v>
      </c>
      <c r="B19" s="4">
        <f t="shared" si="18"/>
        <v>0</v>
      </c>
      <c r="C19" s="4">
        <f t="shared" si="8"/>
        <v>0</v>
      </c>
      <c r="D19" s="4">
        <f t="shared" si="19"/>
        <v>0</v>
      </c>
      <c r="E19" s="5">
        <f t="shared" si="20"/>
        <v>0</v>
      </c>
      <c r="F19" s="4" t="e">
        <f t="shared" si="27"/>
        <v>#DIV/0!</v>
      </c>
      <c r="G19" s="4" t="e">
        <f t="shared" si="28"/>
        <v>#DIV/0!</v>
      </c>
      <c r="H19" s="4" t="e">
        <f t="shared" si="29"/>
        <v>#DIV/0!</v>
      </c>
      <c r="I19" s="4">
        <f t="shared" si="30"/>
        <v>0</v>
      </c>
      <c r="J19" s="4">
        <f t="shared" si="30"/>
        <v>0</v>
      </c>
      <c r="O19">
        <v>0</v>
      </c>
      <c r="P19">
        <f>O19/1.2</f>
        <v>0</v>
      </c>
      <c r="Q19" s="13">
        <f t="shared" si="9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2">Q20</f>
        <v>0</v>
      </c>
      <c r="C20" s="4">
        <f t="shared" si="8"/>
        <v>0</v>
      </c>
      <c r="D20" s="4">
        <f t="shared" ref="D20" si="33">C20*1.2</f>
        <v>0</v>
      </c>
      <c r="E20" s="5">
        <f t="shared" ref="E20" si="34">R20</f>
        <v>0</v>
      </c>
      <c r="F20" s="4" t="e">
        <f t="shared" ref="F20" si="35">ROUND((E20/B20),0)</f>
        <v>#DIV/0!</v>
      </c>
      <c r="G20" s="4" t="e">
        <f t="shared" ref="G20" si="36">ROUND((E20/C20),0)</f>
        <v>#DIV/0!</v>
      </c>
      <c r="H20" s="4" t="e">
        <f t="shared" ref="H20" si="37">ROUND((E20/D20),0)</f>
        <v>#DIV/0!</v>
      </c>
      <c r="I20" s="4">
        <f t="shared" ref="I20" si="38">T20</f>
        <v>0</v>
      </c>
      <c r="J20" s="4">
        <f t="shared" ref="J20" si="39">U20</f>
        <v>0</v>
      </c>
      <c r="O20">
        <v>0</v>
      </c>
      <c r="P20">
        <f t="shared" ref="P20" si="40">O20/1.2</f>
        <v>0</v>
      </c>
      <c r="Q20" s="13">
        <f t="shared" si="9"/>
        <v>0</v>
      </c>
      <c r="R20" s="2">
        <v>0</v>
      </c>
      <c r="S20" s="2"/>
    </row>
    <row r="21" spans="1:19" x14ac:dyDescent="0.25">
      <c r="A21" s="4">
        <v>20</v>
      </c>
      <c r="B21" s="4">
        <f t="shared" si="18"/>
        <v>0</v>
      </c>
      <c r="C21" s="4">
        <f t="shared" si="8"/>
        <v>0</v>
      </c>
      <c r="D21" s="4">
        <f t="shared" si="19"/>
        <v>0</v>
      </c>
      <c r="E21" s="5">
        <f t="shared" si="20"/>
        <v>0</v>
      </c>
      <c r="F21" s="4" t="e">
        <f t="shared" si="27"/>
        <v>#DIV/0!</v>
      </c>
      <c r="G21" s="4" t="e">
        <f t="shared" si="28"/>
        <v>#DIV/0!</v>
      </c>
      <c r="H21" s="4" t="e">
        <f t="shared" si="29"/>
        <v>#DIV/0!</v>
      </c>
      <c r="I21" s="4">
        <f t="shared" si="30"/>
        <v>0</v>
      </c>
      <c r="J21" s="4">
        <f t="shared" si="30"/>
        <v>0</v>
      </c>
      <c r="O21">
        <v>0</v>
      </c>
      <c r="P21">
        <f>O21/1.2</f>
        <v>0</v>
      </c>
      <c r="Q21" s="13">
        <f t="shared" si="9"/>
        <v>0</v>
      </c>
      <c r="R21" s="2">
        <v>0</v>
      </c>
      <c r="S21" s="2"/>
    </row>
    <row r="22" spans="1:19" s="8" customFormat="1" x14ac:dyDescent="0.25"/>
    <row r="23" spans="1:19" s="8" customFormat="1" x14ac:dyDescent="0.25">
      <c r="G23" s="8" t="s">
        <v>17</v>
      </c>
    </row>
    <row r="24" spans="1:19" s="8" customFormat="1" x14ac:dyDescent="0.25">
      <c r="F24" s="9"/>
      <c r="G24" s="8" t="s">
        <v>26</v>
      </c>
      <c r="H24" s="8">
        <v>394</v>
      </c>
      <c r="I24" s="8">
        <f>36.57*10.764</f>
        <v>393.63947999999999</v>
      </c>
    </row>
    <row r="25" spans="1:19" s="8" customFormat="1" x14ac:dyDescent="0.25">
      <c r="F25" s="10"/>
      <c r="G25" s="8" t="s">
        <v>14</v>
      </c>
      <c r="H25" s="8">
        <v>576</v>
      </c>
      <c r="I25" s="8">
        <f>H25/H24</f>
        <v>1.4619289340101522</v>
      </c>
    </row>
    <row r="26" spans="1:19" s="8" customFormat="1" x14ac:dyDescent="0.25">
      <c r="G26" s="8" t="s">
        <v>15</v>
      </c>
      <c r="H26" s="8">
        <v>23500</v>
      </c>
    </row>
    <row r="27" spans="1:19" s="8" customFormat="1" x14ac:dyDescent="0.25">
      <c r="G27" s="8" t="s">
        <v>13</v>
      </c>
      <c r="H27" s="8">
        <f>H26*H24</f>
        <v>9259000</v>
      </c>
    </row>
    <row r="28" spans="1:19" s="8" customFormat="1" x14ac:dyDescent="0.25"/>
    <row r="30" spans="1:19" x14ac:dyDescent="0.25">
      <c r="G30" s="8" t="s">
        <v>23</v>
      </c>
    </row>
    <row r="31" spans="1:19" x14ac:dyDescent="0.25">
      <c r="G31" s="11" t="s">
        <v>18</v>
      </c>
    </row>
    <row r="32" spans="1:19" x14ac:dyDescent="0.25">
      <c r="G32" t="s">
        <v>19</v>
      </c>
      <c r="H32">
        <v>10700000</v>
      </c>
    </row>
    <row r="33" spans="7:14" x14ac:dyDescent="0.25">
      <c r="G33" t="s">
        <v>20</v>
      </c>
      <c r="H33">
        <v>642000</v>
      </c>
    </row>
    <row r="34" spans="7:14" x14ac:dyDescent="0.25">
      <c r="G34" t="s">
        <v>21</v>
      </c>
      <c r="H34">
        <v>30000</v>
      </c>
    </row>
    <row r="35" spans="7:14" x14ac:dyDescent="0.25">
      <c r="H35">
        <f>SUM(H32:H34)</f>
        <v>11372000</v>
      </c>
    </row>
    <row r="36" spans="7:14" x14ac:dyDescent="0.25">
      <c r="G36" t="s">
        <v>22</v>
      </c>
      <c r="H36">
        <v>8274935</v>
      </c>
    </row>
    <row r="37" spans="7:14" x14ac:dyDescent="0.25">
      <c r="N37" s="6"/>
    </row>
    <row r="40" spans="7:14" x14ac:dyDescent="0.25">
      <c r="N40" s="6"/>
    </row>
    <row r="42" spans="7:14" x14ac:dyDescent="0.25">
      <c r="N42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D7" sqref="D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B566-7C09-4576-AF24-667DDB23559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2024-11-29T04:39:28Z</dcterms:modified>
</cp:coreProperties>
</file>