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Swati Nilesh Raut\"/>
    </mc:Choice>
  </mc:AlternateContent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4" sheetId="37" r:id="rId8"/>
    <sheet name="Sheet3" sheetId="31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3" l="1"/>
  <c r="C20" i="23"/>
  <c r="D30" i="23" l="1"/>
  <c r="D28" i="23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P5" i="4"/>
  <c r="B5" i="4" s="1"/>
  <c r="J5" i="4"/>
  <c r="I5" i="4"/>
  <c r="E5" i="4"/>
  <c r="A5" i="4"/>
  <c r="P4" i="4"/>
  <c r="Q4" i="4" s="1"/>
  <c r="B4" i="4" s="1"/>
  <c r="J4" i="4"/>
  <c r="I4" i="4"/>
  <c r="E4" i="4"/>
  <c r="A4" i="4"/>
  <c r="P3" i="4"/>
  <c r="B3" i="4" s="1"/>
  <c r="J3" i="4"/>
  <c r="I3" i="4"/>
  <c r="E3" i="4"/>
  <c r="A3" i="4"/>
  <c r="Q2" i="4"/>
  <c r="B2" i="4" s="1"/>
  <c r="J2" i="4"/>
  <c r="I2" i="4"/>
  <c r="E2" i="4"/>
  <c r="A2" i="4"/>
  <c r="C3" i="4" l="1"/>
  <c r="D3" i="4" s="1"/>
  <c r="H3" i="4" s="1"/>
  <c r="F3" i="4"/>
  <c r="C7" i="4"/>
  <c r="D7" i="4" s="1"/>
  <c r="F7" i="4"/>
  <c r="C2" i="4"/>
  <c r="D2" i="4" s="1"/>
  <c r="F2" i="4"/>
  <c r="C6" i="4"/>
  <c r="D6" i="4" s="1"/>
  <c r="F6" i="4"/>
  <c r="C10" i="4"/>
  <c r="D10" i="4" s="1"/>
  <c r="F10" i="4"/>
  <c r="C5" i="4"/>
  <c r="D5" i="4" s="1"/>
  <c r="F5" i="4"/>
  <c r="C9" i="4"/>
  <c r="D9" i="4" s="1"/>
  <c r="H9" i="4" s="1"/>
  <c r="F9" i="4"/>
  <c r="C4" i="4"/>
  <c r="D4" i="4" s="1"/>
  <c r="F4" i="4"/>
  <c r="C8" i="4"/>
  <c r="D8" i="4" s="1"/>
  <c r="H8" i="4" s="1"/>
  <c r="F8" i="4"/>
  <c r="G6" i="4"/>
  <c r="G10" i="4"/>
  <c r="G4" i="4"/>
  <c r="G8" i="4"/>
  <c r="G7" i="4"/>
  <c r="H2" i="4"/>
  <c r="H4" i="4"/>
  <c r="H5" i="4"/>
  <c r="H6" i="4"/>
  <c r="H7" i="4"/>
  <c r="H10" i="4"/>
  <c r="G5" i="4" l="1"/>
  <c r="G3" i="4"/>
  <c r="G9" i="4"/>
  <c r="G2" i="4"/>
  <c r="P13" i="4"/>
  <c r="Q13" i="4" s="1"/>
  <c r="B13" i="4" s="1"/>
  <c r="C13" i="4" s="1"/>
  <c r="J13" i="4"/>
  <c r="I13" i="4"/>
  <c r="E13" i="4"/>
  <c r="A13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Q15" i="4"/>
  <c r="B15" i="4" s="1"/>
  <c r="C15" i="4" s="1"/>
  <c r="P15" i="4"/>
  <c r="J15" i="4"/>
  <c r="I15" i="4"/>
  <c r="E15" i="4"/>
  <c r="F15" i="4" s="1"/>
  <c r="A15" i="4"/>
  <c r="Q14" i="4"/>
  <c r="B14" i="4" s="1"/>
  <c r="P14" i="4"/>
  <c r="J14" i="4"/>
  <c r="I14" i="4"/>
  <c r="E14" i="4"/>
  <c r="A14" i="4"/>
  <c r="F12" i="4" l="1"/>
  <c r="F11" i="4"/>
  <c r="F13" i="4"/>
  <c r="D11" i="4"/>
  <c r="H11" i="4" s="1"/>
  <c r="G11" i="4"/>
  <c r="G13" i="4"/>
  <c r="D13" i="4"/>
  <c r="H13" i="4" s="1"/>
  <c r="G12" i="4"/>
  <c r="D12" i="4"/>
  <c r="H12" i="4" s="1"/>
  <c r="F14" i="4"/>
  <c r="C14" i="4"/>
  <c r="G15" i="4"/>
  <c r="D15" i="4"/>
  <c r="H15" i="4" s="1"/>
  <c r="N8" i="24"/>
  <c r="N7" i="24"/>
  <c r="N6" i="24"/>
  <c r="N5" i="24"/>
  <c r="G14" i="4" l="1"/>
  <c r="D14" i="4"/>
  <c r="H14" i="4" s="1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B20" i="23" l="1"/>
  <c r="C25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<sst xmlns="http://schemas.openxmlformats.org/spreadsheetml/2006/main" count="130" uniqueCount="99">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</sst>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155713</xdr:colOff>
      <xdr:row>0</xdr:row>
      <xdr:rowOff>189671</xdr:rowOff>
    </xdr:from>
    <xdr:to>
      <xdr:col>11</xdr:col>
      <xdr:colOff>403364</xdr:colOff>
      <xdr:row>21</xdr:row>
      <xdr:rowOff>103946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539" y="189671"/>
          <a:ext cx="5763868" cy="3914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188843</xdr:colOff>
      <xdr:row>2</xdr:row>
      <xdr:rowOff>185116</xdr:rowOff>
    </xdr:from>
    <xdr:to>
      <xdr:col>11</xdr:col>
      <xdr:colOff>436494</xdr:colOff>
      <xdr:row>23</xdr:row>
      <xdr:rowOff>32716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669" y="566116"/>
          <a:ext cx="5763868" cy="3848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265043</xdr:colOff>
      <xdr:row>3</xdr:row>
      <xdr:rowOff>91109</xdr:rowOff>
    </xdr:from>
    <xdr:to>
      <xdr:col>8</xdr:col>
      <xdr:colOff>426969</xdr:colOff>
      <xdr:row>34</xdr:row>
      <xdr:rowOff>33959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7956" y="662609"/>
          <a:ext cx="4452317" cy="5848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367392</xdr:colOff>
      <xdr:row>22</xdr:row>
      <xdr:rowOff>122464</xdr:rowOff>
    </xdr:from>
    <xdr:to>
      <xdr:col>11</xdr:col>
      <xdr:colOff>3285</xdr:colOff>
      <xdr:row>50</xdr:row>
      <xdr:rowOff>112273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392" y="4313464"/>
          <a:ext cx="6371429" cy="53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zoomScale="85" zoomScaleNormal="85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39435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37400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37400</v>
      </c>
      <c r="D5" s="56" t="s">
        <v>61</v>
      </c>
      <c r="E5" s="57">
        <f>ROUND(C5/10.764,0)</f>
        <v>3475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14750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22650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22650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37400</v>
      </c>
      <c r="D10" s="56" t="s">
        <v>61</v>
      </c>
      <c r="E10" s="57">
        <f>ROUND(C10/10.764,0)</f>
        <v>3475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2019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5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55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6">
        <v>511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1775725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F13" sqref="F1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2000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4000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511</v>
      </c>
      <c r="D18" s="72"/>
      <c r="E18" s="73"/>
      <c r="F18" s="74"/>
      <c r="G18" s="74"/>
    </row>
    <row r="19" spans="1:7">
      <c r="A19" s="15"/>
      <c r="B19" s="6"/>
      <c r="C19" s="29">
        <f>C18*C16</f>
        <v>2044000</v>
      </c>
      <c r="D19" s="74" t="s">
        <v>68</v>
      </c>
      <c r="E19" s="29"/>
      <c r="F19" s="74"/>
      <c r="G19" s="74"/>
    </row>
    <row r="20" spans="1:7">
      <c r="A20" s="15"/>
      <c r="B20" s="53">
        <f>C20*80%</f>
        <v>1389920</v>
      </c>
      <c r="C20" s="30">
        <f>C19*85%</f>
        <v>1737400</v>
      </c>
      <c r="D20" s="74" t="s">
        <v>24</v>
      </c>
      <c r="E20" s="30"/>
      <c r="F20" s="74"/>
      <c r="G20" s="74"/>
    </row>
    <row r="21" spans="1:7">
      <c r="A21" s="15"/>
      <c r="C21" s="30">
        <f>C19*70%</f>
        <v>1430800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1022000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4258.333333333333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>
        <v>47.47</v>
      </c>
      <c r="D28" s="115">
        <f>C28*10.764</f>
        <v>510.96707999999995</v>
      </c>
    </row>
    <row r="29" spans="1:7">
      <c r="C29"/>
      <c r="D29" s="115"/>
    </row>
    <row r="30" spans="1:7">
      <c r="C30"/>
      <c r="D30" s="119">
        <f>SUM(D28:D29)</f>
        <v>510.96707999999995</v>
      </c>
      <c r="E30" s="115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="85" zoomScaleNormal="85" workbookViewId="0">
      <selection activeCell="R5" sqref="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1094.1666666666667</v>
      </c>
      <c r="C2" s="4">
        <f t="shared" ref="C2:C10" si="2">B2*1.2</f>
        <v>1313</v>
      </c>
      <c r="D2" s="4">
        <f t="shared" ref="D2:D10" si="3">C2*1.2</f>
        <v>1575.6</v>
      </c>
      <c r="E2" s="5">
        <f t="shared" ref="E2:E10" si="4">R2</f>
        <v>5400000</v>
      </c>
      <c r="F2" s="4">
        <f t="shared" ref="F2:F10" si="5">ROUND((E2/B2),0)</f>
        <v>4935</v>
      </c>
      <c r="G2" s="4">
        <f t="shared" ref="G2:G10" si="6">ROUND((E2/C2),0)</f>
        <v>4113</v>
      </c>
      <c r="H2" s="4">
        <f t="shared" ref="H2:H10" si="7">ROUND((E2/D2),0)</f>
        <v>3427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1313</v>
      </c>
      <c r="Q2" s="71">
        <f t="shared" ref="Q2:Q10" si="10">P2/1.2</f>
        <v>1094.1666666666667</v>
      </c>
      <c r="R2" s="2">
        <v>5400000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705</v>
      </c>
      <c r="C3" s="4">
        <f t="shared" si="2"/>
        <v>846</v>
      </c>
      <c r="D3" s="4">
        <f t="shared" si="3"/>
        <v>1015.1999999999999</v>
      </c>
      <c r="E3" s="5">
        <f t="shared" si="4"/>
        <v>3800000</v>
      </c>
      <c r="F3" s="4">
        <f t="shared" si="5"/>
        <v>5390</v>
      </c>
      <c r="G3" s="4">
        <f t="shared" si="6"/>
        <v>4492</v>
      </c>
      <c r="H3" s="4">
        <f t="shared" si="7"/>
        <v>3743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705</v>
      </c>
      <c r="R3" s="2">
        <v>3800000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565.97222222222229</v>
      </c>
      <c r="C4" s="4">
        <f t="shared" si="2"/>
        <v>679.16666666666674</v>
      </c>
      <c r="D4" s="4">
        <f t="shared" si="3"/>
        <v>815.00000000000011</v>
      </c>
      <c r="E4" s="5">
        <f t="shared" si="4"/>
        <v>3200000</v>
      </c>
      <c r="F4" s="4">
        <f t="shared" si="5"/>
        <v>5654</v>
      </c>
      <c r="G4" s="4">
        <f t="shared" si="6"/>
        <v>4712</v>
      </c>
      <c r="H4" s="4">
        <f t="shared" si="7"/>
        <v>3926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815</v>
      </c>
      <c r="P4" s="71">
        <f>O4/1.2</f>
        <v>679.16666666666674</v>
      </c>
      <c r="Q4" s="71">
        <f t="shared" si="10"/>
        <v>565.97222222222229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469</v>
      </c>
      <c r="C5" s="4">
        <f t="shared" si="2"/>
        <v>562.79999999999995</v>
      </c>
      <c r="D5" s="4">
        <f t="shared" si="3"/>
        <v>675.3599999999999</v>
      </c>
      <c r="E5" s="5">
        <f t="shared" si="4"/>
        <v>3200000</v>
      </c>
      <c r="F5" s="4">
        <f t="shared" si="5"/>
        <v>6823</v>
      </c>
      <c r="G5" s="4">
        <f t="shared" si="6"/>
        <v>5686</v>
      </c>
      <c r="H5" s="4">
        <f t="shared" si="7"/>
        <v>4738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469</v>
      </c>
      <c r="R5" s="2">
        <v>3200000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8" si="11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1:A13" si="12">N11</f>
        <v>0</v>
      </c>
      <c r="B11" s="4">
        <f t="shared" ref="B11:B13" si="13">Q11</f>
        <v>0</v>
      </c>
      <c r="C11" s="4">
        <f t="shared" ref="C11:C13" si="14">B11*1.2</f>
        <v>0</v>
      </c>
      <c r="D11" s="4">
        <f t="shared" ref="D11:D13" si="15">C11*1.2</f>
        <v>0</v>
      </c>
      <c r="E11" s="5">
        <f t="shared" ref="E11:E13" si="16">R11</f>
        <v>0</v>
      </c>
      <c r="F11" s="4" t="e">
        <f t="shared" ref="F11:F13" si="17">ROUND((E11/B11),0)</f>
        <v>#DIV/0!</v>
      </c>
      <c r="G11" s="4" t="e">
        <f t="shared" ref="G11:G13" si="18">ROUND((E11/C11),0)</f>
        <v>#DIV/0!</v>
      </c>
      <c r="H11" s="4" t="e">
        <f t="shared" ref="H11:H13" si="19">ROUND((E11/D11),0)</f>
        <v>#DIV/0!</v>
      </c>
      <c r="I11" s="4">
        <f t="shared" ref="I11:I13" si="20">T11</f>
        <v>0</v>
      </c>
      <c r="J11" s="4">
        <f t="shared" ref="J11:J13" si="21">U11</f>
        <v>0</v>
      </c>
      <c r="K11" s="71"/>
      <c r="L11" s="71"/>
      <c r="M11" s="71"/>
      <c r="N11" s="71"/>
      <c r="O11" s="71">
        <v>0</v>
      </c>
      <c r="P11" s="71">
        <f t="shared" ref="P11" si="22">O11/1.2</f>
        <v>0</v>
      </c>
      <c r="Q11" s="71">
        <f t="shared" ref="Q11:Q13" si="2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2:Q34"/>
  <sheetViews>
    <sheetView topLeftCell="A4" zoomScale="115" zoomScaleNormal="115" workbookViewId="0">
      <selection activeCell="H7" sqref="H7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6" zoomScale="115" zoomScaleNormal="115" workbookViewId="0">
      <selection activeCell="I8" sqref="I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6" zoomScale="130" zoomScaleNormal="130" workbookViewId="0">
      <selection activeCell="H15" sqref="H15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zoomScale="70" zoomScaleNormal="70" workbookViewId="0">
      <selection activeCell="P33" sqref="P3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2024-11-28T09:41:53Z</dcterms:modified>
</cp:coreProperties>
</file>