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/>
  <c r="P9"/>
  <c r="J9"/>
  <c r="I9"/>
  <c r="E9"/>
  <c r="G9" s="1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B7"/>
  <c r="C7" s="1"/>
  <c r="D7" s="1"/>
  <c r="A7"/>
  <c r="Q6"/>
  <c r="P6"/>
  <c r="J6"/>
  <c r="I6"/>
  <c r="E6"/>
  <c r="G6" s="1"/>
  <c r="B6"/>
  <c r="C6" s="1"/>
  <c r="D6" s="1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Q2"/>
  <c r="B2" s="1"/>
  <c r="C2" s="1"/>
  <c r="D2" s="1"/>
  <c r="P2"/>
  <c r="J2"/>
  <c r="I2"/>
  <c r="E2"/>
  <c r="A2"/>
  <c r="P11"/>
  <c r="Q11" s="1"/>
  <c r="B11" s="1"/>
  <c r="J11"/>
  <c r="I11"/>
  <c r="E11"/>
  <c r="A11"/>
  <c r="P10"/>
  <c r="Q10" s="1"/>
  <c r="B10" s="1"/>
  <c r="J10"/>
  <c r="I10"/>
  <c r="E10"/>
  <c r="A10"/>
  <c r="E16" i="25"/>
  <c r="G2" i="4" l="1"/>
  <c r="G3"/>
  <c r="G7"/>
  <c r="F2"/>
  <c r="F4"/>
  <c r="F6"/>
  <c r="F8"/>
  <c r="F9"/>
  <c r="H2"/>
  <c r="H4"/>
  <c r="H7"/>
  <c r="H9"/>
  <c r="F3"/>
  <c r="F5"/>
  <c r="F7"/>
  <c r="H3"/>
  <c r="H5"/>
  <c r="H6"/>
  <c r="H8"/>
  <c r="C10"/>
  <c r="F10"/>
  <c r="F11"/>
  <c r="C11"/>
  <c r="D11" l="1"/>
  <c r="H11" s="1"/>
  <c r="G11"/>
  <c r="G10"/>
  <c r="D10"/>
  <c r="H10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1" l="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<sst xmlns="http://schemas.openxmlformats.org/spreadsheetml/2006/main" count="130" uniqueCount="99">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</sst>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 applyBorder="1"/>
    <xf numFmtId="43" fontId="0" fillId="0" borderId="0" xfId="0" applyNumberForma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173935</xdr:rowOff>
    </xdr:from>
    <xdr:to>
      <xdr:col>12</xdr:col>
      <xdr:colOff>523875</xdr:colOff>
      <xdr:row>28</xdr:row>
      <xdr:rowOff>13667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4435"/>
          <a:ext cx="7878832" cy="49832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123825</xdr:rowOff>
    </xdr:from>
    <xdr:to>
      <xdr:col>14</xdr:col>
      <xdr:colOff>123825</xdr:colOff>
      <xdr:row>32</xdr:row>
      <xdr:rowOff>66675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504825"/>
          <a:ext cx="8362950" cy="5657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36235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34200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34200</v>
      </c>
      <c r="D5" s="57" t="s">
        <v>61</v>
      </c>
      <c r="E5" s="58">
        <f>ROUND(C5/10.764,0)</f>
        <v>3177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11800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22400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22400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34200</v>
      </c>
      <c r="D10" s="57" t="s">
        <v>61</v>
      </c>
      <c r="E10" s="58">
        <f>ROUND(C10/10.764,0)</f>
        <v>3177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>
        <f>C17*2000</f>
        <v>1634000</v>
      </c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817</v>
      </c>
      <c r="D17" s="73">
        <f>C17*E10</f>
        <v>2595609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140625" customWidth="1"/>
    <col min="8" max="8" width="13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6800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4800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4800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6800</v>
      </c>
      <c r="D16" s="21"/>
      <c r="E16" s="61"/>
      <c r="F16" s="76"/>
      <c r="G16" s="76"/>
    </row>
    <row r="17" spans="1:8">
      <c r="B17" s="24"/>
      <c r="C17" s="25"/>
      <c r="D17" s="25"/>
      <c r="F17" s="76"/>
      <c r="G17" s="76"/>
    </row>
    <row r="18" spans="1:8" ht="16.5">
      <c r="A18" s="28" t="s">
        <v>94</v>
      </c>
      <c r="B18" s="7"/>
      <c r="C18" s="74">
        <v>681</v>
      </c>
      <c r="D18" s="74"/>
      <c r="E18" s="75"/>
      <c r="F18" s="76"/>
      <c r="G18" s="76"/>
    </row>
    <row r="19" spans="1:8">
      <c r="A19" s="15"/>
      <c r="B19" s="6"/>
      <c r="C19" s="30">
        <f>C18*C16</f>
        <v>4630800</v>
      </c>
      <c r="D19" s="76" t="s">
        <v>68</v>
      </c>
      <c r="E19" s="30"/>
      <c r="F19" s="116"/>
      <c r="G19" s="76"/>
    </row>
    <row r="20" spans="1:8">
      <c r="A20" s="15"/>
      <c r="B20" s="61">
        <f>C20*90%</f>
        <v>3750948</v>
      </c>
      <c r="C20" s="31">
        <f>C19*90%</f>
        <v>4167720</v>
      </c>
      <c r="D20" s="76" t="s">
        <v>24</v>
      </c>
      <c r="E20" s="31"/>
      <c r="F20" s="116"/>
      <c r="G20" s="76"/>
    </row>
    <row r="21" spans="1:8">
      <c r="A21" s="15"/>
      <c r="C21" s="31">
        <f>C19*80%</f>
        <v>3704640</v>
      </c>
      <c r="D21" s="76" t="s">
        <v>25</v>
      </c>
      <c r="E21" s="31"/>
      <c r="F21" s="11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1362000</v>
      </c>
      <c r="D23" s="34">
        <f>D4*D18</f>
        <v>0</v>
      </c>
    </row>
    <row r="24" spans="1:8">
      <c r="A24" s="15" t="s">
        <v>27</v>
      </c>
      <c r="F24" s="54"/>
    </row>
    <row r="25" spans="1:8">
      <c r="A25" s="35" t="s">
        <v>28</v>
      </c>
      <c r="B25" s="16"/>
      <c r="C25" s="31">
        <f>C19*0.025/12</f>
        <v>9647.5</v>
      </c>
      <c r="D25" s="31"/>
      <c r="E25" s="120"/>
      <c r="F25" s="121"/>
    </row>
    <row r="26" spans="1:8">
      <c r="C26" s="31"/>
      <c r="D26" s="31"/>
      <c r="E26" s="120"/>
      <c r="F26" s="121"/>
      <c r="H26" s="54"/>
    </row>
    <row r="27" spans="1:8">
      <c r="C27" s="31"/>
      <c r="D27" s="31"/>
      <c r="E27" s="120"/>
      <c r="F27" s="12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B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1041.6666666666667</v>
      </c>
      <c r="C2" s="4">
        <f t="shared" ref="C2:C9" si="2">B2*1.2</f>
        <v>1250</v>
      </c>
      <c r="D2" s="4">
        <f t="shared" ref="D2:D9" si="3">C2*1.2</f>
        <v>1500</v>
      </c>
      <c r="E2" s="5">
        <f t="shared" ref="E2:E9" si="4">R2</f>
        <v>6500000</v>
      </c>
      <c r="F2" s="4">
        <f t="shared" ref="F2:F9" si="5">ROUND((E2/B2),0)</f>
        <v>6240</v>
      </c>
      <c r="G2" s="4">
        <f t="shared" ref="G2:G9" si="6">ROUND((E2/C2),0)</f>
        <v>5200</v>
      </c>
      <c r="H2" s="4">
        <f t="shared" ref="H2:H9" si="7">ROUND((E2/D2),0)</f>
        <v>4333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1500</v>
      </c>
      <c r="P2" s="73">
        <f t="shared" ref="P2:P7" si="10">O2/1.2</f>
        <v>1250</v>
      </c>
      <c r="Q2" s="73">
        <f t="shared" ref="Q2:Q9" si="11">P2/1.2</f>
        <v>1041.6666666666667</v>
      </c>
      <c r="R2" s="2">
        <v>6500000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621.52777777777783</v>
      </c>
      <c r="C3" s="4">
        <f t="shared" si="2"/>
        <v>745.83333333333337</v>
      </c>
      <c r="D3" s="4">
        <f t="shared" si="3"/>
        <v>895</v>
      </c>
      <c r="E3" s="5">
        <f t="shared" si="4"/>
        <v>4500000</v>
      </c>
      <c r="F3" s="4">
        <f t="shared" si="5"/>
        <v>7240</v>
      </c>
      <c r="G3" s="4">
        <f t="shared" si="6"/>
        <v>6034</v>
      </c>
      <c r="H3" s="4">
        <f t="shared" si="7"/>
        <v>5028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895</v>
      </c>
      <c r="P3" s="73">
        <f t="shared" si="10"/>
        <v>745.83333333333337</v>
      </c>
      <c r="Q3" s="73">
        <f t="shared" si="11"/>
        <v>621.52777777777783</v>
      </c>
      <c r="R3" s="2">
        <v>4500000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0"/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0"/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ref="A3:A11" si="12">N10</f>
        <v>0</v>
      </c>
      <c r="B10" s="4">
        <f t="shared" ref="B3:B11" si="13">Q10</f>
        <v>0</v>
      </c>
      <c r="C10" s="4">
        <f t="shared" ref="C3:C11" si="14">B10*1.2</f>
        <v>0</v>
      </c>
      <c r="D10" s="4">
        <f t="shared" ref="D3:D11" si="15">C10*1.2</f>
        <v>0</v>
      </c>
      <c r="E10" s="5">
        <f t="shared" ref="E3:E11" si="16">R10</f>
        <v>0</v>
      </c>
      <c r="F10" s="4" t="e">
        <f t="shared" ref="F3:F11" si="17">ROUND((E10/B10),0)</f>
        <v>#DIV/0!</v>
      </c>
      <c r="G10" s="4" t="e">
        <f t="shared" ref="G3:G11" si="18">ROUND((E10/C10),0)</f>
        <v>#DIV/0!</v>
      </c>
      <c r="H10" s="4" t="e">
        <f t="shared" ref="H3:H11" si="19">ROUND((E10/D10),0)</f>
        <v>#DIV/0!</v>
      </c>
      <c r="I10" s="4">
        <f t="shared" ref="I3:I11" si="20">T10</f>
        <v>0</v>
      </c>
      <c r="J10" s="4">
        <f t="shared" ref="J3:J11" si="21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3:Q11" si="22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2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115" zoomScaleNormal="115" workbookViewId="0">
      <selection activeCell="F8" sqref="F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13" sqref="I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2024-11-28T08:35:57Z</dcterms:modified>
</cp:coreProperties>
</file>