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Private\"/>
    </mc:Choice>
  </mc:AlternateContent>
  <bookViews>
    <workbookView xWindow="0" yWindow="0" windowWidth="2370" windowHeight="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Measurement" sheetId="38" r:id="rId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3" l="1"/>
  <c r="G27" i="23"/>
  <c r="G25" i="23"/>
  <c r="C17" i="25"/>
  <c r="E28" i="23"/>
  <c r="D28" i="23"/>
  <c r="E17" i="25"/>
  <c r="I5" i="38"/>
  <c r="I6" i="38"/>
  <c r="I7" i="38"/>
  <c r="I4" i="38"/>
  <c r="I8" i="38" s="1"/>
  <c r="P10" i="4"/>
  <c r="Q10" i="4" s="1"/>
  <c r="B10" i="4" s="1"/>
  <c r="J10" i="4"/>
  <c r="I10" i="4"/>
  <c r="E10" i="4"/>
  <c r="A10" i="4"/>
  <c r="P9" i="4"/>
  <c r="Q9" i="4" s="1"/>
  <c r="B9" i="4" s="1"/>
  <c r="J9" i="4"/>
  <c r="I9" i="4"/>
  <c r="E9" i="4"/>
  <c r="A9" i="4"/>
  <c r="P8" i="4"/>
  <c r="Q8" i="4" s="1"/>
  <c r="B8" i="4" s="1"/>
  <c r="J8" i="4"/>
  <c r="I8" i="4"/>
  <c r="E8" i="4"/>
  <c r="A8" i="4"/>
  <c r="P7" i="4"/>
  <c r="Q7" i="4" s="1"/>
  <c r="B7" i="4" s="1"/>
  <c r="J7" i="4"/>
  <c r="I7" i="4"/>
  <c r="E7" i="4"/>
  <c r="A7" i="4"/>
  <c r="P6" i="4"/>
  <c r="Q6" i="4" s="1"/>
  <c r="B6" i="4" s="1"/>
  <c r="J6" i="4"/>
  <c r="I6" i="4"/>
  <c r="E6" i="4"/>
  <c r="A6" i="4"/>
  <c r="P5" i="4"/>
  <c r="B5" i="4" s="1"/>
  <c r="J5" i="4"/>
  <c r="I5" i="4"/>
  <c r="E5" i="4"/>
  <c r="A5" i="4"/>
  <c r="P4" i="4"/>
  <c r="Q4" i="4" s="1"/>
  <c r="B4" i="4" s="1"/>
  <c r="J4" i="4"/>
  <c r="I4" i="4"/>
  <c r="E4" i="4"/>
  <c r="A4" i="4"/>
  <c r="P3" i="4"/>
  <c r="B3" i="4" s="1"/>
  <c r="J3" i="4"/>
  <c r="I3" i="4"/>
  <c r="E3" i="4"/>
  <c r="A3" i="4"/>
  <c r="Q2" i="4"/>
  <c r="B2" i="4" s="1"/>
  <c r="J2" i="4"/>
  <c r="I2" i="4"/>
  <c r="E2" i="4"/>
  <c r="A2" i="4"/>
  <c r="C3" i="4" l="1"/>
  <c r="D3" i="4" s="1"/>
  <c r="H3" i="4" s="1"/>
  <c r="F3" i="4"/>
  <c r="C7" i="4"/>
  <c r="D7" i="4" s="1"/>
  <c r="H7" i="4" s="1"/>
  <c r="F7" i="4"/>
  <c r="C2" i="4"/>
  <c r="D2" i="4" s="1"/>
  <c r="H2" i="4" s="1"/>
  <c r="F2" i="4"/>
  <c r="C6" i="4"/>
  <c r="D6" i="4" s="1"/>
  <c r="F6" i="4"/>
  <c r="C10" i="4"/>
  <c r="D10" i="4" s="1"/>
  <c r="F10" i="4"/>
  <c r="C5" i="4"/>
  <c r="D5" i="4" s="1"/>
  <c r="H5" i="4" s="1"/>
  <c r="F5" i="4"/>
  <c r="C9" i="4"/>
  <c r="D9" i="4" s="1"/>
  <c r="H9" i="4" s="1"/>
  <c r="F9" i="4"/>
  <c r="C4" i="4"/>
  <c r="D4" i="4" s="1"/>
  <c r="H4" i="4" s="1"/>
  <c r="F4" i="4"/>
  <c r="C8" i="4"/>
  <c r="D8" i="4" s="1"/>
  <c r="H8" i="4" s="1"/>
  <c r="F8" i="4"/>
  <c r="G6" i="4"/>
  <c r="G8" i="4"/>
  <c r="G7" i="4"/>
  <c r="H6" i="4"/>
  <c r="H10" i="4"/>
  <c r="G4" i="4" l="1"/>
  <c r="G10" i="4"/>
  <c r="G5" i="4"/>
  <c r="G3" i="4"/>
  <c r="G9" i="4"/>
  <c r="G2" i="4"/>
  <c r="Q13" i="4"/>
  <c r="B13" i="4" s="1"/>
  <c r="C13" i="4" s="1"/>
  <c r="P13" i="4"/>
  <c r="J13" i="4"/>
  <c r="I13" i="4"/>
  <c r="E13" i="4"/>
  <c r="F13" i="4" s="1"/>
  <c r="A13" i="4"/>
  <c r="P12" i="4"/>
  <c r="Q12" i="4" s="1"/>
  <c r="B12" i="4" s="1"/>
  <c r="C12" i="4" s="1"/>
  <c r="J12" i="4"/>
  <c r="I12" i="4"/>
  <c r="E12" i="4"/>
  <c r="A12" i="4"/>
  <c r="Q11" i="4"/>
  <c r="B11" i="4" s="1"/>
  <c r="C11" i="4" s="1"/>
  <c r="P11" i="4"/>
  <c r="J11" i="4"/>
  <c r="I11" i="4"/>
  <c r="E11" i="4"/>
  <c r="F11" i="4" s="1"/>
  <c r="A11" i="4"/>
  <c r="P15" i="4"/>
  <c r="Q15" i="4" s="1"/>
  <c r="B15" i="4" s="1"/>
  <c r="C15" i="4" s="1"/>
  <c r="J15" i="4"/>
  <c r="I15" i="4"/>
  <c r="E15" i="4"/>
  <c r="A15" i="4"/>
  <c r="Q14" i="4"/>
  <c r="B14" i="4" s="1"/>
  <c r="P14" i="4"/>
  <c r="J14" i="4"/>
  <c r="I14" i="4"/>
  <c r="E14" i="4"/>
  <c r="A14" i="4"/>
  <c r="F15" i="4" l="1"/>
  <c r="F12" i="4"/>
  <c r="D11" i="4"/>
  <c r="H11" i="4" s="1"/>
  <c r="G11" i="4"/>
  <c r="G13" i="4"/>
  <c r="D13" i="4"/>
  <c r="H13" i="4" s="1"/>
  <c r="G12" i="4"/>
  <c r="D12" i="4"/>
  <c r="H12" i="4" s="1"/>
  <c r="F14" i="4"/>
  <c r="C14" i="4"/>
  <c r="G15" i="4"/>
  <c r="D15" i="4"/>
  <c r="H15" i="4" s="1"/>
  <c r="N8" i="24"/>
  <c r="N7" i="24"/>
  <c r="N6" i="24"/>
  <c r="N5" i="24"/>
  <c r="G14" i="4" l="1"/>
  <c r="D14" i="4"/>
  <c r="H14" i="4" s="1"/>
  <c r="I23" i="4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E5" i="25"/>
  <c r="P19" i="4" l="1"/>
  <c r="Q19" i="4" s="1"/>
  <c r="D23" i="23"/>
  <c r="C5" i="23"/>
  <c r="N13" i="24" l="1"/>
  <c r="F2" i="24"/>
  <c r="H2" i="24" s="1"/>
  <c r="E2" i="24"/>
  <c r="G2" i="24" s="1"/>
  <c r="G31" i="4"/>
  <c r="N18" i="24"/>
  <c r="N17" i="24"/>
  <c r="N16" i="24"/>
  <c r="N12" i="24"/>
  <c r="H32" i="4" l="1"/>
  <c r="I31" i="4"/>
  <c r="I2" i="24"/>
  <c r="G34" i="4"/>
  <c r="G36" i="4" l="1"/>
  <c r="H34" i="4"/>
  <c r="G35" i="4"/>
  <c r="F30" i="24"/>
  <c r="H30" i="24" s="1"/>
  <c r="E30" i="24"/>
  <c r="G30" i="24" s="1"/>
  <c r="F29" i="24"/>
  <c r="H29" i="24" s="1"/>
  <c r="E29" i="24"/>
  <c r="G29" i="24" s="1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8" i="23"/>
  <c r="C6" i="23"/>
  <c r="C14" i="23"/>
  <c r="C10" i="23" l="1"/>
  <c r="C11" i="23" s="1"/>
  <c r="C12" i="23" s="1"/>
  <c r="C13" i="23" s="1"/>
  <c r="C16" i="23" s="1"/>
  <c r="C19" i="23" s="1"/>
  <c r="C20" i="23" s="1"/>
  <c r="B20" i="23" l="1"/>
  <c r="C25" i="23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7" i="4"/>
  <c r="H17" i="4" s="1"/>
  <c r="D18" i="4"/>
  <c r="H18" i="4" s="1"/>
  <c r="D16" i="4"/>
  <c r="H16" i="4" s="1"/>
</calcChain>
</file>

<file path=xl/sharedStrings.xml><?xml version="1.0" encoding="utf-8"?>
<sst xmlns="http://schemas.openxmlformats.org/spreadsheetml/2006/main" count="136" uniqueCount="103">
  <si>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</si>
  <si>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</si>
  <si>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</si>
  <si>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</si>
  <si>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</si>
  <si>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</si>
  <si>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</si>
  <si>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</si>
  <si>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</si>
  <si>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</si>
  <si>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</si>
  <si>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</si>
  <si>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</si>
  <si>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</si>
  <si>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</si>
  <si>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</si>
  <si>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</si>
  <si>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</si>
  <si>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</si>
  <si>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</si>
  <si>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</si>
  <si>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</si>
  <si>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</si>
  <si>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</si>
  <si>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</si>
  <si>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</si>
  <si>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</si>
  <si>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</si>
  <si>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</si>
  <si>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</si>
  <si>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</si>
  <si>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</si>
  <si>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</si>
  <si>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</si>
  <si>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</si>
  <si>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</si>
  <si>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</si>
  <si>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</si>
  <si>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</si>
  <si>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</si>
  <si>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</si>
  <si>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</si>
  <si>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</si>
  <si>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</si>
  <si>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</si>
  <si>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</si>
  <si>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</si>
  <si>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</si>
  <si>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</si>
  <si>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</si>
  <si>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</si>
  <si>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</si>
  <si>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</si>
  <si>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</si>
  <si>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</si>
  <si>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</si>
  <si>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</si>
  <si>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</si>
  <si>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</si>
  <si>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</si>
  <si>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</si>
  <si>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</si>
  <si>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</si>
  <si>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</si>
  <si>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</si>
  <si>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</si>
  <si>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</si>
  <si>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</si>
  <si>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</si>
  <si>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</si>
  <si>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</si>
  <si>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</si>
  <si>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</si>
  <si>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</si>
  <si>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</si>
  <si>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</si>
  <si>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</si>
  <si>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</si>
  <si>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</si>
  <si>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</si>
  <si>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</si>
  <si>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</si>
  <si>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</si>
  <si>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</si>
  <si>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</si>
  <si>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</si>
  <si>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</si>
  <si>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</si>
  <si>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</si>
  <si>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</si>
  <si>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</si>
  <si>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</si>
  <si>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</si>
  <si>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</si>
  <si>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</si>
  <si>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</si>
  <si>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</si>
  <si>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Hall</t>
  </si>
  <si>
    <t>bed</t>
  </si>
  <si>
    <t>rate on BA</t>
  </si>
  <si>
    <t>BA</t>
  </si>
  <si>
    <t>Kitchen</t>
  </si>
  <si>
    <t>WC+Bath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</si>
</sst>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38100</xdr:rowOff>
    </xdr:from>
    <xdr:to>
      <xdr:col>10</xdr:col>
      <xdr:colOff>514350</xdr:colOff>
      <xdr:row>31</xdr:row>
      <xdr:rowOff>152400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228600"/>
          <a:ext cx="5724525" cy="5829300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554934</xdr:colOff>
      <xdr:row>2</xdr:row>
      <xdr:rowOff>132522</xdr:rowOff>
    </xdr:from>
    <xdr:to>
      <xdr:col>12</xdr:col>
      <xdr:colOff>564459</xdr:colOff>
      <xdr:row>33</xdr:row>
      <xdr:rowOff>56322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06586" y="513522"/>
          <a:ext cx="4912830" cy="582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85725</xdr:rowOff>
    </xdr:from>
    <xdr:to>
      <xdr:col>15</xdr:col>
      <xdr:colOff>533400</xdr:colOff>
      <xdr:row>34</xdr:row>
      <xdr:rowOff>180975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1228725"/>
          <a:ext cx="9620250" cy="542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366347</xdr:colOff>
      <xdr:row>3</xdr:row>
      <xdr:rowOff>36634</xdr:rowOff>
    </xdr:from>
    <xdr:to>
      <xdr:col>12</xdr:col>
      <xdr:colOff>27986</xdr:colOff>
      <xdr:row>23</xdr:row>
      <xdr:rowOff>139696</xdr:rowOff>
    </xdr:to>
    <xdr:pic>
      <xdr:nvPicPr>
        <xdr:cNvPr id="5" name="Picture 4" descr="C:\Users\COMP\Downloads\WhatsApp Image 2023-08-08 at 5.31.09 PM.jpe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2616" y="608134"/>
          <a:ext cx="5742985" cy="3913062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workbookViewId="0">
      <selection activeCell="E14" sqref="E14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50035</v>
      </c>
      <c r="F2" s="71"/>
      <c r="G2" s="115" t="s">
        <v>76</v>
      </c>
      <c r="H2" s="116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48000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48000</v>
      </c>
      <c r="D5" s="56" t="s">
        <v>61</v>
      </c>
      <c r="E5" s="57">
        <f>ROUND(C5/10.764,0)</f>
        <v>4459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35000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13000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0.25</v>
      </c>
      <c r="D8" s="98">
        <f>1-C8</f>
        <v>0.75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9750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44750</v>
      </c>
      <c r="D10" s="56" t="s">
        <v>61</v>
      </c>
      <c r="E10" s="57">
        <f>ROUND(C10/10.764,0)</f>
        <v>4157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1999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25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35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700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9">
        <f>E10*C16</f>
        <v>2909900</v>
      </c>
      <c r="D17" s="71"/>
      <c r="E17" s="71">
        <f>C16*2000</f>
        <v>1400000</v>
      </c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F34" sqref="F34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7"/>
      <c r="L1" s="117"/>
      <c r="M1" s="117"/>
      <c r="N1" s="117"/>
      <c r="O1" s="117"/>
      <c r="P1" s="117"/>
      <c r="Q1" s="117"/>
      <c r="R1" s="117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3" workbookViewId="0">
      <selection activeCell="F31" sqref="F3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7" max="7" width="13.285156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C2" s="74"/>
      <c r="D2" s="17"/>
      <c r="F2" s="74"/>
      <c r="G2" s="74"/>
    </row>
    <row r="3" spans="1:9">
      <c r="A3" s="15" t="s">
        <v>13</v>
      </c>
      <c r="B3" s="18"/>
      <c r="C3" s="19">
        <v>9100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7100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25</v>
      </c>
      <c r="D7" s="24"/>
      <c r="F7" s="74"/>
      <c r="G7" s="74"/>
    </row>
    <row r="8" spans="1:9">
      <c r="A8" s="15" t="s">
        <v>18</v>
      </c>
      <c r="B8" s="23"/>
      <c r="C8" s="24">
        <f>C9-C7</f>
        <v>35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37.5</v>
      </c>
      <c r="D10" s="24"/>
      <c r="F10" s="74"/>
      <c r="G10" s="74"/>
    </row>
    <row r="11" spans="1:9">
      <c r="A11" s="15"/>
      <c r="B11" s="25"/>
      <c r="C11" s="26">
        <f>C10%</f>
        <v>0.375</v>
      </c>
      <c r="D11" s="26"/>
      <c r="F11" s="74"/>
      <c r="G11" s="74"/>
    </row>
    <row r="12" spans="1:9">
      <c r="A12" s="15" t="s">
        <v>21</v>
      </c>
      <c r="B12" s="18"/>
      <c r="C12" s="19">
        <f>C6*C11</f>
        <v>750</v>
      </c>
      <c r="D12" s="22"/>
      <c r="F12" s="74"/>
      <c r="G12" s="74"/>
    </row>
    <row r="13" spans="1:9">
      <c r="A13" s="15" t="s">
        <v>22</v>
      </c>
      <c r="B13" s="18"/>
      <c r="C13" s="19">
        <f>C6-C12</f>
        <v>1250</v>
      </c>
      <c r="D13" s="22"/>
      <c r="F13" s="74"/>
      <c r="G13" s="74"/>
    </row>
    <row r="14" spans="1:9">
      <c r="A14" s="15" t="s">
        <v>15</v>
      </c>
      <c r="B14" s="18"/>
      <c r="C14" s="19">
        <f>C5</f>
        <v>7100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8350</v>
      </c>
      <c r="D16" s="20"/>
      <c r="E16" s="60"/>
      <c r="F16" s="74"/>
      <c r="G16" s="74"/>
    </row>
    <row r="17" spans="1:7">
      <c r="B17" s="23"/>
      <c r="C17" s="24"/>
      <c r="D17" s="24"/>
      <c r="F17" s="74"/>
      <c r="G17" s="74"/>
    </row>
    <row r="18" spans="1:7" ht="16.5">
      <c r="A18" s="27" t="s">
        <v>100</v>
      </c>
      <c r="B18" s="7"/>
      <c r="C18" s="72">
        <v>583</v>
      </c>
      <c r="D18" s="72"/>
      <c r="E18" s="73"/>
      <c r="F18" s="74"/>
      <c r="G18" s="74"/>
    </row>
    <row r="19" spans="1:7">
      <c r="A19" s="15"/>
      <c r="B19" s="6"/>
      <c r="C19" s="29">
        <f>C18*C16</f>
        <v>4868050</v>
      </c>
      <c r="D19" s="74" t="s">
        <v>68</v>
      </c>
      <c r="E19" s="29"/>
      <c r="F19" s="74" t="s">
        <v>68</v>
      </c>
      <c r="G19" s="74"/>
    </row>
    <row r="20" spans="1:7">
      <c r="A20" s="15"/>
      <c r="B20" s="53">
        <f>C20*90%</f>
        <v>4162182.75</v>
      </c>
      <c r="C20" s="30">
        <f>C19*95%</f>
        <v>4624647.5</v>
      </c>
      <c r="D20" s="74" t="s">
        <v>24</v>
      </c>
      <c r="E20" s="30"/>
      <c r="F20" s="74" t="s">
        <v>24</v>
      </c>
      <c r="G20" s="74"/>
    </row>
    <row r="21" spans="1:7">
      <c r="A21" s="15"/>
      <c r="C21" s="30">
        <f>C19*80%</f>
        <v>3894440</v>
      </c>
      <c r="D21" s="74" t="s">
        <v>25</v>
      </c>
      <c r="E21" s="30"/>
      <c r="F21" s="74" t="s">
        <v>25</v>
      </c>
      <c r="G21" s="74"/>
    </row>
    <row r="22" spans="1:7">
      <c r="A22" s="15"/>
      <c r="F22" s="74"/>
      <c r="G22" s="74"/>
    </row>
    <row r="23" spans="1:7">
      <c r="A23" s="31" t="s">
        <v>26</v>
      </c>
      <c r="B23" s="32"/>
      <c r="C23" s="33">
        <f>C4*C18</f>
        <v>1166000</v>
      </c>
      <c r="D23" s="33">
        <f>D4*D18</f>
        <v>0</v>
      </c>
      <c r="G23">
        <v>4168750</v>
      </c>
    </row>
    <row r="24" spans="1:7">
      <c r="A24" s="15" t="s">
        <v>27</v>
      </c>
      <c r="G24" s="119">
        <v>4868050</v>
      </c>
    </row>
    <row r="25" spans="1:7">
      <c r="A25" s="34" t="s">
        <v>28</v>
      </c>
      <c r="B25" s="16"/>
      <c r="C25" s="30">
        <f>C19*0.025/12</f>
        <v>10141.770833333334</v>
      </c>
      <c r="D25" s="30"/>
      <c r="G25">
        <f>SUM(G23:G24)</f>
        <v>9036800</v>
      </c>
    </row>
    <row r="26" spans="1:7">
      <c r="C26" s="30"/>
      <c r="D26" s="30"/>
      <c r="G26" s="119">
        <v>400000</v>
      </c>
    </row>
    <row r="27" spans="1:7">
      <c r="C27" s="30"/>
      <c r="D27" s="30"/>
      <c r="G27">
        <f>SUM(G25:G26)</f>
        <v>9436800</v>
      </c>
    </row>
    <row r="28" spans="1:7">
      <c r="C28">
        <v>54.2</v>
      </c>
      <c r="D28" s="120">
        <f>C28*10.764</f>
        <v>583.40880000000004</v>
      </c>
      <c r="E28" s="118">
        <f>D28*1.2</f>
        <v>700.09055999999998</v>
      </c>
      <c r="G28">
        <f>G27*0.95</f>
        <v>8964960</v>
      </c>
    </row>
    <row r="29" spans="1:7">
      <c r="C29"/>
      <c r="D29"/>
    </row>
    <row r="30" spans="1:7">
      <c r="C30"/>
      <c r="D30"/>
    </row>
    <row r="31" spans="1:7">
      <c r="C31"/>
      <c r="D31"/>
    </row>
    <row r="32" spans="1:7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F1" zoomScale="85" zoomScaleNormal="85" workbookViewId="0">
      <selection activeCell="R5" sqref="R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1094.1666666666667</v>
      </c>
      <c r="C2" s="4">
        <f t="shared" ref="C2:C10" si="2">B2*1.2</f>
        <v>1313</v>
      </c>
      <c r="D2" s="4">
        <f t="shared" ref="D2:D10" si="3">C2*1.2</f>
        <v>1575.6</v>
      </c>
      <c r="E2" s="5">
        <f t="shared" ref="E2:E10" si="4">R2</f>
        <v>5400000</v>
      </c>
      <c r="F2" s="4">
        <f t="shared" ref="F2:F10" si="5">ROUND((E2/B2),0)</f>
        <v>4935</v>
      </c>
      <c r="G2" s="4">
        <f t="shared" ref="G2:G10" si="6">ROUND((E2/C2),0)</f>
        <v>4113</v>
      </c>
      <c r="H2" s="4">
        <f t="shared" ref="H2:H10" si="7">ROUND((E2/D2),0)</f>
        <v>3427</v>
      </c>
      <c r="I2" s="4">
        <f t="shared" ref="I2:I10" si="8">T2</f>
        <v>0</v>
      </c>
      <c r="J2" s="4">
        <f t="shared" ref="J2:J10" si="9">U2</f>
        <v>0</v>
      </c>
      <c r="K2" s="71"/>
      <c r="L2" s="71"/>
      <c r="M2" s="71"/>
      <c r="N2" s="71"/>
      <c r="O2" s="71">
        <v>0</v>
      </c>
      <c r="P2" s="71">
        <v>1313</v>
      </c>
      <c r="Q2" s="71">
        <f t="shared" ref="Q2:Q10" si="10">P2/1.2</f>
        <v>1094.1666666666667</v>
      </c>
      <c r="R2" s="2">
        <v>5400000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705</v>
      </c>
      <c r="C3" s="4">
        <f t="shared" si="2"/>
        <v>846</v>
      </c>
      <c r="D3" s="4">
        <f t="shared" si="3"/>
        <v>1015.1999999999999</v>
      </c>
      <c r="E3" s="5">
        <f t="shared" si="4"/>
        <v>3800000</v>
      </c>
      <c r="F3" s="4">
        <f t="shared" si="5"/>
        <v>5390</v>
      </c>
      <c r="G3" s="4">
        <f t="shared" si="6"/>
        <v>4492</v>
      </c>
      <c r="H3" s="4">
        <f t="shared" si="7"/>
        <v>3743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0</v>
      </c>
      <c r="P3" s="71">
        <f>O3/1.2</f>
        <v>0</v>
      </c>
      <c r="Q3" s="71">
        <v>705</v>
      </c>
      <c r="R3" s="2">
        <v>3800000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565.97222222222229</v>
      </c>
      <c r="C4" s="4">
        <f t="shared" si="2"/>
        <v>679.16666666666674</v>
      </c>
      <c r="D4" s="4">
        <f t="shared" si="3"/>
        <v>815.00000000000011</v>
      </c>
      <c r="E4" s="5">
        <f t="shared" si="4"/>
        <v>3200000</v>
      </c>
      <c r="F4" s="4">
        <f t="shared" si="5"/>
        <v>5654</v>
      </c>
      <c r="G4" s="4">
        <f t="shared" si="6"/>
        <v>4712</v>
      </c>
      <c r="H4" s="4">
        <f t="shared" si="7"/>
        <v>3926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815</v>
      </c>
      <c r="P4" s="71">
        <f>O4/1.2</f>
        <v>679.16666666666674</v>
      </c>
      <c r="Q4" s="71">
        <f t="shared" si="10"/>
        <v>565.97222222222229</v>
      </c>
      <c r="R4" s="2">
        <v>3200000</v>
      </c>
      <c r="S4" s="2"/>
      <c r="T4" s="2"/>
    </row>
    <row r="5" spans="1:35">
      <c r="A5" s="4">
        <f t="shared" si="0"/>
        <v>0</v>
      </c>
      <c r="B5" s="4">
        <f t="shared" si="1"/>
        <v>469</v>
      </c>
      <c r="C5" s="4">
        <f t="shared" si="2"/>
        <v>562.79999999999995</v>
      </c>
      <c r="D5" s="4">
        <f t="shared" si="3"/>
        <v>675.3599999999999</v>
      </c>
      <c r="E5" s="5">
        <f t="shared" si="4"/>
        <v>3200000</v>
      </c>
      <c r="F5" s="4">
        <f t="shared" si="5"/>
        <v>6823</v>
      </c>
      <c r="G5" s="4">
        <f t="shared" si="6"/>
        <v>5686</v>
      </c>
      <c r="H5" s="4">
        <f t="shared" si="7"/>
        <v>4738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>O5/1.2</f>
        <v>0</v>
      </c>
      <c r="Q5" s="71">
        <v>469</v>
      </c>
      <c r="R5" s="2">
        <v>3200000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0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 t="shared" ref="P7:P8" si="11">O7/1.2</f>
        <v>0</v>
      </c>
      <c r="Q7" s="71">
        <f t="shared" si="10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si="11"/>
        <v>0</v>
      </c>
      <c r="Q8" s="71">
        <f t="shared" si="10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0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71"/>
      <c r="L10" s="71"/>
      <c r="M10" s="71"/>
      <c r="N10" s="71"/>
      <c r="O10" s="71">
        <v>0</v>
      </c>
      <c r="P10" s="71">
        <f>O10/1.2</f>
        <v>0</v>
      </c>
      <c r="Q10" s="71">
        <f t="shared" si="10"/>
        <v>0</v>
      </c>
      <c r="R10" s="2">
        <v>0</v>
      </c>
      <c r="S10" s="2"/>
    </row>
    <row r="11" spans="1:35" ht="16.5">
      <c r="A11" s="4">
        <f t="shared" ref="A11:A13" si="12">N11</f>
        <v>0</v>
      </c>
      <c r="B11" s="4">
        <f t="shared" ref="B11:B13" si="13">Q11</f>
        <v>0</v>
      </c>
      <c r="C11" s="4">
        <f t="shared" ref="C11:C13" si="14">B11*1.2</f>
        <v>0</v>
      </c>
      <c r="D11" s="4">
        <f t="shared" ref="D11:D13" si="15">C11*1.2</f>
        <v>0</v>
      </c>
      <c r="E11" s="5">
        <f t="shared" ref="E11:E13" si="16">R11</f>
        <v>0</v>
      </c>
      <c r="F11" s="4" t="e">
        <f t="shared" ref="F11:F13" si="17">ROUND((E11/B11),0)</f>
        <v>#DIV/0!</v>
      </c>
      <c r="G11" s="4" t="e">
        <f t="shared" ref="G11:G13" si="18">ROUND((E11/C11),0)</f>
        <v>#DIV/0!</v>
      </c>
      <c r="H11" s="4" t="e">
        <f t="shared" ref="H11:H13" si="19">ROUND((E11/D11),0)</f>
        <v>#DIV/0!</v>
      </c>
      <c r="I11" s="4">
        <f t="shared" ref="I11:I13" si="20">T11</f>
        <v>0</v>
      </c>
      <c r="J11" s="4">
        <f t="shared" ref="J11:J13" si="21">U11</f>
        <v>0</v>
      </c>
      <c r="K11" s="71"/>
      <c r="L11" s="71"/>
      <c r="M11" s="71"/>
      <c r="N11" s="71"/>
      <c r="O11" s="71">
        <v>0</v>
      </c>
      <c r="P11" s="71">
        <f t="shared" ref="P11" si="22">O11/1.2</f>
        <v>0</v>
      </c>
      <c r="Q11" s="71">
        <f t="shared" ref="Q11:Q13" si="23">P11/1.2</f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2"/>
        <v>0</v>
      </c>
      <c r="B12" s="4">
        <f t="shared" si="13"/>
        <v>0</v>
      </c>
      <c r="C12" s="4">
        <f t="shared" si="14"/>
        <v>0</v>
      </c>
      <c r="D12" s="4">
        <f t="shared" si="15"/>
        <v>0</v>
      </c>
      <c r="E12" s="5">
        <f t="shared" si="16"/>
        <v>0</v>
      </c>
      <c r="F12" s="4" t="e">
        <f t="shared" si="17"/>
        <v>#DIV/0!</v>
      </c>
      <c r="G12" s="4" t="e">
        <f t="shared" si="18"/>
        <v>#DIV/0!</v>
      </c>
      <c r="H12" s="4" t="e">
        <f t="shared" si="19"/>
        <v>#DIV/0!</v>
      </c>
      <c r="I12" s="4">
        <f t="shared" si="20"/>
        <v>0</v>
      </c>
      <c r="J12" s="4">
        <f t="shared" si="21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3"/>
        <v>0</v>
      </c>
      <c r="R12" s="2">
        <v>0</v>
      </c>
      <c r="S12" s="2"/>
      <c r="V12" s="68"/>
    </row>
    <row r="13" spans="1:35">
      <c r="A13" s="4">
        <f t="shared" si="12"/>
        <v>0</v>
      </c>
      <c r="B13" s="4">
        <f t="shared" si="13"/>
        <v>0</v>
      </c>
      <c r="C13" s="4">
        <f t="shared" si="14"/>
        <v>0</v>
      </c>
      <c r="D13" s="4">
        <f t="shared" si="15"/>
        <v>0</v>
      </c>
      <c r="E13" s="5">
        <f t="shared" si="16"/>
        <v>0</v>
      </c>
      <c r="F13" s="4" t="e">
        <f t="shared" si="17"/>
        <v>#DIV/0!</v>
      </c>
      <c r="G13" s="4" t="e">
        <f t="shared" si="18"/>
        <v>#DIV/0!</v>
      </c>
      <c r="H13" s="4" t="e">
        <f t="shared" si="19"/>
        <v>#DIV/0!</v>
      </c>
      <c r="I13" s="4">
        <f t="shared" si="20"/>
        <v>0</v>
      </c>
      <c r="J13" s="4">
        <f t="shared" si="21"/>
        <v>0</v>
      </c>
      <c r="K13" s="71"/>
      <c r="L13" s="71"/>
      <c r="M13" s="71"/>
      <c r="N13" s="71"/>
      <c r="O13" s="71">
        <v>0</v>
      </c>
      <c r="P13" s="71">
        <f>O13/1.2</f>
        <v>0</v>
      </c>
      <c r="Q13" s="71">
        <f t="shared" si="23"/>
        <v>0</v>
      </c>
      <c r="R13" s="2">
        <v>0</v>
      </c>
      <c r="S13" s="2"/>
    </row>
    <row r="14" spans="1:35">
      <c r="A14" s="4">
        <f t="shared" ref="A14:A15" si="24">N14</f>
        <v>0</v>
      </c>
      <c r="B14" s="4">
        <f t="shared" ref="B14:B15" si="25">Q14</f>
        <v>0</v>
      </c>
      <c r="C14" s="4">
        <f t="shared" ref="C14:C15" si="26">B14*1.2</f>
        <v>0</v>
      </c>
      <c r="D14" s="4">
        <f t="shared" ref="D14:D15" si="27">C14*1.2</f>
        <v>0</v>
      </c>
      <c r="E14" s="5">
        <f t="shared" ref="E14:E15" si="28">R14</f>
        <v>0</v>
      </c>
      <c r="F14" s="4" t="e">
        <f t="shared" ref="F14:F15" si="29">ROUND((E14/B14),0)</f>
        <v>#DIV/0!</v>
      </c>
      <c r="G14" s="4" t="e">
        <f t="shared" ref="G14:G15" si="30">ROUND((E14/C14),0)</f>
        <v>#DIV/0!</v>
      </c>
      <c r="H14" s="4" t="e">
        <f t="shared" ref="H14:H15" si="31">ROUND((E14/D14),0)</f>
        <v>#DIV/0!</v>
      </c>
      <c r="I14" s="4">
        <f t="shared" ref="I14:I15" si="32">T14</f>
        <v>0</v>
      </c>
      <c r="J14" s="4">
        <f t="shared" ref="J14:J15" si="33">U14</f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ref="Q14:Q15" si="34">P14/1.2</f>
        <v>0</v>
      </c>
      <c r="R14" s="2">
        <v>0</v>
      </c>
      <c r="S14" s="2"/>
    </row>
    <row r="15" spans="1:35">
      <c r="A15" s="4">
        <f t="shared" si="24"/>
        <v>0</v>
      </c>
      <c r="B15" s="4">
        <f t="shared" si="25"/>
        <v>0</v>
      </c>
      <c r="C15" s="4">
        <f t="shared" si="26"/>
        <v>0</v>
      </c>
      <c r="D15" s="4">
        <f t="shared" si="27"/>
        <v>0</v>
      </c>
      <c r="E15" s="5">
        <f t="shared" si="28"/>
        <v>0</v>
      </c>
      <c r="F15" s="4" t="e">
        <f t="shared" si="29"/>
        <v>#DIV/0!</v>
      </c>
      <c r="G15" s="4" t="e">
        <f t="shared" si="30"/>
        <v>#DIV/0!</v>
      </c>
      <c r="H15" s="4" t="e">
        <f t="shared" si="31"/>
        <v>#DIV/0!</v>
      </c>
      <c r="I15" s="4">
        <f t="shared" si="32"/>
        <v>0</v>
      </c>
      <c r="J15" s="4">
        <f t="shared" si="33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4"/>
        <v>0</v>
      </c>
      <c r="R15" s="2">
        <v>0</v>
      </c>
      <c r="S15" s="2"/>
    </row>
    <row r="16" spans="1:35">
      <c r="A16" s="4">
        <f t="shared" ref="A16:A19" si="35">N16</f>
        <v>0</v>
      </c>
      <c r="B16" s="4">
        <f t="shared" ref="B16:B19" si="36">Q16</f>
        <v>0</v>
      </c>
      <c r="C16" s="4">
        <f t="shared" ref="C16:C19" si="37">B16*1.2</f>
        <v>0</v>
      </c>
      <c r="D16" s="4">
        <f t="shared" ref="D16:D19" si="38">C16*1.2</f>
        <v>0</v>
      </c>
      <c r="E16" s="5">
        <f t="shared" ref="E16:E19" si="39">R16</f>
        <v>0</v>
      </c>
      <c r="F16" s="4" t="e">
        <f t="shared" ref="F16:F19" si="40">ROUND((E16/B16),0)</f>
        <v>#DIV/0!</v>
      </c>
      <c r="G16" s="4" t="e">
        <f t="shared" ref="G16:G19" si="41">ROUND((E16/C16),0)</f>
        <v>#DIV/0!</v>
      </c>
      <c r="H16" s="4" t="e">
        <f t="shared" ref="H16:H19" si="42">ROUND((E16/D16),0)</f>
        <v>#DIV/0!</v>
      </c>
      <c r="I16" s="4">
        <f t="shared" ref="I16:J19" si="43">T16</f>
        <v>0</v>
      </c>
      <c r="J16" s="4">
        <f t="shared" si="43"/>
        <v>0</v>
      </c>
      <c r="O16">
        <v>0</v>
      </c>
      <c r="P16">
        <f t="shared" ref="P16:P17" si="44">O16/1.2</f>
        <v>0</v>
      </c>
      <c r="Q16">
        <f t="shared" ref="Q16:Q18" si="45">P16/1.2</f>
        <v>0</v>
      </c>
      <c r="R16" s="2">
        <v>0</v>
      </c>
      <c r="S16" s="2"/>
    </row>
    <row r="17" spans="1:19">
      <c r="A17" s="4">
        <f t="shared" si="35"/>
        <v>0</v>
      </c>
      <c r="B17" s="4">
        <f t="shared" si="36"/>
        <v>0</v>
      </c>
      <c r="C17" s="4">
        <f t="shared" si="37"/>
        <v>0</v>
      </c>
      <c r="D17" s="4">
        <f t="shared" si="38"/>
        <v>0</v>
      </c>
      <c r="E17" s="5">
        <f t="shared" si="39"/>
        <v>0</v>
      </c>
      <c r="F17" s="4" t="e">
        <f t="shared" si="40"/>
        <v>#DIV/0!</v>
      </c>
      <c r="G17" s="4" t="e">
        <f t="shared" si="41"/>
        <v>#DIV/0!</v>
      </c>
      <c r="H17" s="4" t="e">
        <f t="shared" si="42"/>
        <v>#DIV/0!</v>
      </c>
      <c r="I17" s="4">
        <f t="shared" si="43"/>
        <v>0</v>
      </c>
      <c r="J17" s="4">
        <f t="shared" si="43"/>
        <v>0</v>
      </c>
      <c r="O17">
        <v>0</v>
      </c>
      <c r="P17">
        <f t="shared" si="44"/>
        <v>0</v>
      </c>
      <c r="Q17">
        <f t="shared" si="45"/>
        <v>0</v>
      </c>
      <c r="R17" s="2">
        <v>0</v>
      </c>
      <c r="S17" s="2"/>
    </row>
    <row r="18" spans="1:19">
      <c r="A18" s="4">
        <f t="shared" si="35"/>
        <v>0</v>
      </c>
      <c r="B18" s="4">
        <f t="shared" si="36"/>
        <v>0</v>
      </c>
      <c r="C18" s="4">
        <f t="shared" si="37"/>
        <v>0</v>
      </c>
      <c r="D18" s="4">
        <f t="shared" si="38"/>
        <v>0</v>
      </c>
      <c r="E18" s="5">
        <f t="shared" si="39"/>
        <v>0</v>
      </c>
      <c r="F18" s="4" t="e">
        <f t="shared" si="40"/>
        <v>#DIV/0!</v>
      </c>
      <c r="G18" s="4" t="e">
        <f t="shared" si="41"/>
        <v>#DIV/0!</v>
      </c>
      <c r="H18" s="4" t="e">
        <f t="shared" si="42"/>
        <v>#DIV/0!</v>
      </c>
      <c r="I18" s="4">
        <f t="shared" si="43"/>
        <v>0</v>
      </c>
      <c r="J18" s="4">
        <f t="shared" si="43"/>
        <v>0</v>
      </c>
      <c r="O18">
        <v>0</v>
      </c>
      <c r="P18">
        <f>O18/1.2</f>
        <v>0</v>
      </c>
      <c r="Q18">
        <f t="shared" si="45"/>
        <v>0</v>
      </c>
      <c r="R18" s="2">
        <v>0</v>
      </c>
      <c r="S18" s="2"/>
    </row>
    <row r="19" spans="1:19">
      <c r="A19" s="4">
        <f t="shared" si="35"/>
        <v>0</v>
      </c>
      <c r="B19" s="4">
        <f t="shared" si="36"/>
        <v>0</v>
      </c>
      <c r="C19" s="4">
        <f t="shared" si="37"/>
        <v>0</v>
      </c>
      <c r="D19" s="4">
        <f t="shared" si="38"/>
        <v>0</v>
      </c>
      <c r="E19" s="5">
        <f t="shared" si="39"/>
        <v>0</v>
      </c>
      <c r="F19" s="4" t="e">
        <f t="shared" si="40"/>
        <v>#DIV/0!</v>
      </c>
      <c r="G19" s="4" t="e">
        <f t="shared" si="41"/>
        <v>#DIV/0!</v>
      </c>
      <c r="H19" s="4" t="e">
        <f t="shared" si="42"/>
        <v>#DIV/0!</v>
      </c>
      <c r="I19" s="4">
        <f t="shared" si="43"/>
        <v>0</v>
      </c>
      <c r="J19" s="4">
        <f t="shared" si="43"/>
        <v>0</v>
      </c>
      <c r="O19" s="71">
        <v>0</v>
      </c>
      <c r="P19" s="71">
        <f>O19/1.2</f>
        <v>0</v>
      </c>
      <c r="Q19" s="71">
        <f t="shared" ref="Q19" si="4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2:Q34"/>
  <sheetViews>
    <sheetView workbookViewId="0">
      <selection activeCell="H9" sqref="H9"/>
    </sheetView>
  </sheetViews>
  <sheetFormatPr defaultRowHeight="15"/>
  <sheetData>
    <row r="22" spans="17:17">
      <c r="Q22" s="71"/>
    </row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3" zoomScale="115" zoomScaleNormal="115" workbookViewId="0">
      <selection activeCell="K6" sqref="K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zoomScale="70" zoomScaleNormal="70" workbookViewId="0">
      <selection activeCell="J15" sqref="J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" zoomScale="115" zoomScaleNormal="115" workbookViewId="0">
      <selection activeCell="J8" sqref="J8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20"/>
  <sheetViews>
    <sheetView workbookViewId="0">
      <selection activeCell="F7" sqref="F7"/>
    </sheetView>
  </sheetViews>
  <sheetFormatPr defaultRowHeight="15"/>
  <sheetData>
    <row r="4" spans="6:9">
      <c r="F4" s="71" t="s">
        <v>97</v>
      </c>
      <c r="G4">
        <v>11.1</v>
      </c>
      <c r="H4">
        <v>10.1</v>
      </c>
      <c r="I4">
        <f>G4*H4</f>
        <v>112.11</v>
      </c>
    </row>
    <row r="5" spans="6:9">
      <c r="F5" s="71" t="s">
        <v>101</v>
      </c>
      <c r="G5">
        <v>10.6</v>
      </c>
      <c r="H5">
        <v>7.3</v>
      </c>
      <c r="I5" s="71">
        <f t="shared" ref="I5:I7" si="0">G5*H5</f>
        <v>77.38</v>
      </c>
    </row>
    <row r="6" spans="6:9">
      <c r="F6" s="71" t="s">
        <v>98</v>
      </c>
      <c r="G6">
        <v>7.1</v>
      </c>
      <c r="H6">
        <v>7.1</v>
      </c>
      <c r="I6" s="71">
        <f t="shared" si="0"/>
        <v>50.41</v>
      </c>
    </row>
    <row r="7" spans="6:9">
      <c r="F7" s="71" t="s">
        <v>102</v>
      </c>
      <c r="G7">
        <v>13.1</v>
      </c>
      <c r="H7">
        <v>9.6</v>
      </c>
      <c r="I7" s="71">
        <f t="shared" si="0"/>
        <v>125.75999999999999</v>
      </c>
    </row>
    <row r="8" spans="6:9">
      <c r="F8" s="71"/>
      <c r="I8" s="71">
        <f>SUM(I4:I7)</f>
        <v>365.65999999999997</v>
      </c>
    </row>
    <row r="9" spans="6:9">
      <c r="F9" s="71"/>
      <c r="I9" s="71"/>
    </row>
    <row r="10" spans="6:9">
      <c r="F10" s="71"/>
      <c r="I10" s="71"/>
    </row>
    <row r="12" spans="6:9">
      <c r="F12" s="71"/>
      <c r="I12" s="71"/>
    </row>
    <row r="13" spans="6:9">
      <c r="F13" s="71"/>
      <c r="I13" s="71"/>
    </row>
    <row r="14" spans="6:9">
      <c r="F14" s="71"/>
      <c r="I14" s="71"/>
    </row>
    <row r="15" spans="6:9">
      <c r="F15" s="71"/>
    </row>
    <row r="17" spans="6:9">
      <c r="F17" s="71"/>
    </row>
    <row r="18" spans="6:9">
      <c r="F18" s="71"/>
      <c r="I18" s="71"/>
    </row>
    <row r="19" spans="6:9">
      <c r="F19" s="71"/>
      <c r="I19" s="71"/>
    </row>
    <row r="20" spans="6:9">
      <c r="F20" s="71"/>
      <c r="I20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Measurement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2024-11-27T13:15:32Z</dcterms:modified>
</cp:coreProperties>
</file>