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ai Court APF\"/>
    </mc:Choice>
  </mc:AlternateContent>
  <bookViews>
    <workbookView xWindow="0" yWindow="0" windowWidth="15360" windowHeight="7755" tabRatio="451"/>
  </bookViews>
  <sheets>
    <sheet name="Sai Court" sheetId="110" r:id="rId1"/>
    <sheet name="Sheet2" sheetId="122" r:id="rId2"/>
    <sheet name="Sheet3" sheetId="123" r:id="rId3"/>
    <sheet name="Sheet4" sheetId="124" r:id="rId4"/>
    <sheet name="Sheet5" sheetId="125" r:id="rId5"/>
    <sheet name="Sheet6" sheetId="126" r:id="rId6"/>
    <sheet name="Area Statement" sheetId="121" r:id="rId7"/>
    <sheet name="RERA" sheetId="73" r:id="rId8"/>
    <sheet name="IGR" sheetId="115" r:id="rId9"/>
    <sheet name="Listing1" sheetId="118" r:id="rId10"/>
    <sheet name="Listing2" sheetId="117" r:id="rId11"/>
    <sheet name="Listing3" sheetId="119" r:id="rId12"/>
    <sheet name="Listing4" sheetId="120" r:id="rId13"/>
  </sheets>
  <definedNames>
    <definedName name="_xlnm._FilterDatabase" localSheetId="7" hidden="1">RERA!#REF!</definedName>
    <definedName name="_xlnm._FilterDatabase" localSheetId="0" hidden="1">'Sai Court'!#REF!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92" i="110" l="1"/>
  <c r="H91" i="110"/>
  <c r="L90" i="110"/>
  <c r="K90" i="110"/>
  <c r="J90" i="110"/>
  <c r="H90" i="110"/>
  <c r="G90" i="110"/>
  <c r="F90" i="110"/>
  <c r="E90" i="110"/>
  <c r="M85" i="110"/>
  <c r="M86" i="110"/>
  <c r="M87" i="110"/>
  <c r="M88" i="110"/>
  <c r="M89" i="110"/>
  <c r="M73" i="110"/>
  <c r="M74" i="110"/>
  <c r="M75" i="110"/>
  <c r="M76" i="110"/>
  <c r="M77" i="110"/>
  <c r="M78" i="110"/>
  <c r="M79" i="110"/>
  <c r="M80" i="110"/>
  <c r="M81" i="110"/>
  <c r="M82" i="110"/>
  <c r="M83" i="110"/>
  <c r="M84" i="110"/>
  <c r="M59" i="110"/>
  <c r="M60" i="110"/>
  <c r="M61" i="110"/>
  <c r="M62" i="110"/>
  <c r="M63" i="110"/>
  <c r="M64" i="110"/>
  <c r="M65" i="110"/>
  <c r="M66" i="110"/>
  <c r="M67" i="110"/>
  <c r="M68" i="110"/>
  <c r="M69" i="110"/>
  <c r="M70" i="110"/>
  <c r="M71" i="110"/>
  <c r="M72" i="110"/>
  <c r="M43" i="110"/>
  <c r="M44" i="110"/>
  <c r="M45" i="110"/>
  <c r="M46" i="110"/>
  <c r="M47" i="110"/>
  <c r="M48" i="110"/>
  <c r="M49" i="110"/>
  <c r="M50" i="110"/>
  <c r="M51" i="110"/>
  <c r="M52" i="110"/>
  <c r="M53" i="110"/>
  <c r="M54" i="110"/>
  <c r="M55" i="110"/>
  <c r="M56" i="110"/>
  <c r="M57" i="110"/>
  <c r="M58" i="110"/>
  <c r="M25" i="110"/>
  <c r="M26" i="110"/>
  <c r="M27" i="110"/>
  <c r="M28" i="110"/>
  <c r="M29" i="110"/>
  <c r="M30" i="110"/>
  <c r="M31" i="110"/>
  <c r="M32" i="110"/>
  <c r="M33" i="110"/>
  <c r="M34" i="110"/>
  <c r="M35" i="110"/>
  <c r="M36" i="110"/>
  <c r="M37" i="110"/>
  <c r="M38" i="110"/>
  <c r="M39" i="110"/>
  <c r="M40" i="110"/>
  <c r="M41" i="110"/>
  <c r="M42" i="110"/>
  <c r="M3" i="110"/>
  <c r="M4" i="110"/>
  <c r="M5" i="110"/>
  <c r="M6" i="110"/>
  <c r="M7" i="110"/>
  <c r="M8" i="110"/>
  <c r="M9" i="110"/>
  <c r="M10" i="110"/>
  <c r="M11" i="110"/>
  <c r="M12" i="110"/>
  <c r="M13" i="110"/>
  <c r="M14" i="110"/>
  <c r="M15" i="110"/>
  <c r="M16" i="110"/>
  <c r="M17" i="110"/>
  <c r="M18" i="110"/>
  <c r="M19" i="110"/>
  <c r="M20" i="110"/>
  <c r="M21" i="110"/>
  <c r="M22" i="110"/>
  <c r="M23" i="110"/>
  <c r="M24" i="110"/>
  <c r="L83" i="110"/>
  <c r="L84" i="110"/>
  <c r="L85" i="110"/>
  <c r="L86" i="110"/>
  <c r="L87" i="110"/>
  <c r="L88" i="110"/>
  <c r="L89" i="110"/>
  <c r="L65" i="110"/>
  <c r="L66" i="110"/>
  <c r="L67" i="110"/>
  <c r="L68" i="110"/>
  <c r="L69" i="110"/>
  <c r="L70" i="110"/>
  <c r="L71" i="110"/>
  <c r="L72" i="110"/>
  <c r="L73" i="110"/>
  <c r="L74" i="110"/>
  <c r="L75" i="110"/>
  <c r="L76" i="110"/>
  <c r="L77" i="110"/>
  <c r="L78" i="110"/>
  <c r="L79" i="110"/>
  <c r="L80" i="110"/>
  <c r="L81" i="110"/>
  <c r="L82" i="110"/>
  <c r="L51" i="110"/>
  <c r="L52" i="110"/>
  <c r="L53" i="110"/>
  <c r="L54" i="110"/>
  <c r="L55" i="110"/>
  <c r="L56" i="110"/>
  <c r="L57" i="110"/>
  <c r="L58" i="110"/>
  <c r="L59" i="110"/>
  <c r="L60" i="110"/>
  <c r="L61" i="110"/>
  <c r="L62" i="110"/>
  <c r="L63" i="110"/>
  <c r="L64" i="110"/>
  <c r="L36" i="110"/>
  <c r="L37" i="110"/>
  <c r="L38" i="110"/>
  <c r="L39" i="110"/>
  <c r="L40" i="110"/>
  <c r="L41" i="110"/>
  <c r="L42" i="110"/>
  <c r="L43" i="110"/>
  <c r="L44" i="110"/>
  <c r="L45" i="110"/>
  <c r="L46" i="110"/>
  <c r="L47" i="110"/>
  <c r="L48" i="110"/>
  <c r="L49" i="110"/>
  <c r="L50" i="110"/>
  <c r="L19" i="110"/>
  <c r="L20" i="110"/>
  <c r="L21" i="110"/>
  <c r="L22" i="110"/>
  <c r="L23" i="110"/>
  <c r="L24" i="110"/>
  <c r="L25" i="110"/>
  <c r="L26" i="110"/>
  <c r="L27" i="110"/>
  <c r="L28" i="110"/>
  <c r="L29" i="110"/>
  <c r="L30" i="110"/>
  <c r="L31" i="110"/>
  <c r="L32" i="110"/>
  <c r="L33" i="110"/>
  <c r="L34" i="110"/>
  <c r="L35" i="110"/>
  <c r="L3" i="110"/>
  <c r="L4" i="110"/>
  <c r="L5" i="110"/>
  <c r="L6" i="110"/>
  <c r="L7" i="110"/>
  <c r="L8" i="110"/>
  <c r="L9" i="110"/>
  <c r="L10" i="110"/>
  <c r="L11" i="110"/>
  <c r="L12" i="110"/>
  <c r="L13" i="110"/>
  <c r="L14" i="110"/>
  <c r="L15" i="110"/>
  <c r="L16" i="110"/>
  <c r="L17" i="110"/>
  <c r="L18" i="110"/>
  <c r="K88" i="110"/>
  <c r="K89" i="110"/>
  <c r="K71" i="110"/>
  <c r="K72" i="110"/>
  <c r="K73" i="110"/>
  <c r="K74" i="110"/>
  <c r="K75" i="110"/>
  <c r="K76" i="110"/>
  <c r="K77" i="110"/>
  <c r="K78" i="110"/>
  <c r="K79" i="110"/>
  <c r="K80" i="110"/>
  <c r="K81" i="110"/>
  <c r="K82" i="110"/>
  <c r="K83" i="110"/>
  <c r="K84" i="110"/>
  <c r="K85" i="110"/>
  <c r="K86" i="110"/>
  <c r="K87" i="110"/>
  <c r="K60" i="110"/>
  <c r="K61" i="110"/>
  <c r="K62" i="110"/>
  <c r="K63" i="110"/>
  <c r="K64" i="110"/>
  <c r="K65" i="110"/>
  <c r="K66" i="110"/>
  <c r="K67" i="110"/>
  <c r="K68" i="110"/>
  <c r="K69" i="110"/>
  <c r="K70" i="110"/>
  <c r="K43" i="110"/>
  <c r="K44" i="110"/>
  <c r="K45" i="110"/>
  <c r="K46" i="110"/>
  <c r="K47" i="110"/>
  <c r="K48" i="110"/>
  <c r="K49" i="110"/>
  <c r="K50" i="110"/>
  <c r="K51" i="110"/>
  <c r="K52" i="110"/>
  <c r="K53" i="110"/>
  <c r="K54" i="110"/>
  <c r="K55" i="110"/>
  <c r="K56" i="110"/>
  <c r="K57" i="110"/>
  <c r="K58" i="110"/>
  <c r="K59" i="110"/>
  <c r="K25" i="110"/>
  <c r="K26" i="110"/>
  <c r="K27" i="110"/>
  <c r="K28" i="110"/>
  <c r="K29" i="110"/>
  <c r="K30" i="110"/>
  <c r="K31" i="110"/>
  <c r="K32" i="110"/>
  <c r="K33" i="110"/>
  <c r="K34" i="110"/>
  <c r="K35" i="110"/>
  <c r="K36" i="110"/>
  <c r="K37" i="110"/>
  <c r="K38" i="110"/>
  <c r="K39" i="110"/>
  <c r="K40" i="110"/>
  <c r="K41" i="110"/>
  <c r="K42" i="110"/>
  <c r="K3" i="110"/>
  <c r="K4" i="110"/>
  <c r="K5" i="110"/>
  <c r="K6" i="110"/>
  <c r="K7" i="110"/>
  <c r="K8" i="110"/>
  <c r="K9" i="110"/>
  <c r="K10" i="110"/>
  <c r="K11" i="110"/>
  <c r="K12" i="110"/>
  <c r="K13" i="110"/>
  <c r="K14" i="110"/>
  <c r="K15" i="110"/>
  <c r="K16" i="110"/>
  <c r="K17" i="110"/>
  <c r="K18" i="110"/>
  <c r="K19" i="110"/>
  <c r="K20" i="110"/>
  <c r="K21" i="110"/>
  <c r="K22" i="110"/>
  <c r="K23" i="110"/>
  <c r="K24" i="110"/>
  <c r="J85" i="110"/>
  <c r="J86" i="110"/>
  <c r="J87" i="110"/>
  <c r="J88" i="110"/>
  <c r="J89" i="110"/>
  <c r="J72" i="110"/>
  <c r="J73" i="110"/>
  <c r="J74" i="110"/>
  <c r="J75" i="110"/>
  <c r="J76" i="110"/>
  <c r="J77" i="110"/>
  <c r="J78" i="110"/>
  <c r="J79" i="110"/>
  <c r="J80" i="110"/>
  <c r="J81" i="110"/>
  <c r="J82" i="110"/>
  <c r="J83" i="110"/>
  <c r="J84" i="110"/>
  <c r="J62" i="110"/>
  <c r="J63" i="110"/>
  <c r="J64" i="110"/>
  <c r="J65" i="110"/>
  <c r="J66" i="110"/>
  <c r="J67" i="110"/>
  <c r="J68" i="110"/>
  <c r="J69" i="110"/>
  <c r="J70" i="110"/>
  <c r="J71" i="110"/>
  <c r="J47" i="110"/>
  <c r="J48" i="110"/>
  <c r="J49" i="110"/>
  <c r="J50" i="110"/>
  <c r="J51" i="110"/>
  <c r="J52" i="110"/>
  <c r="J53" i="110"/>
  <c r="J54" i="110"/>
  <c r="J55" i="110"/>
  <c r="J56" i="110"/>
  <c r="J57" i="110"/>
  <c r="J58" i="110"/>
  <c r="J59" i="110"/>
  <c r="J60" i="110"/>
  <c r="J61" i="110"/>
  <c r="J33" i="110"/>
  <c r="J34" i="110"/>
  <c r="J35" i="110"/>
  <c r="J36" i="110"/>
  <c r="J37" i="110"/>
  <c r="J38" i="110"/>
  <c r="J39" i="110"/>
  <c r="J40" i="110"/>
  <c r="J41" i="110"/>
  <c r="J42" i="110"/>
  <c r="J43" i="110"/>
  <c r="J44" i="110"/>
  <c r="J45" i="110"/>
  <c r="J46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J31" i="110"/>
  <c r="J32" i="110"/>
  <c r="J3" i="110"/>
  <c r="J4" i="110"/>
  <c r="J5" i="110"/>
  <c r="J6" i="110"/>
  <c r="J7" i="110"/>
  <c r="J8" i="110"/>
  <c r="J9" i="110"/>
  <c r="J10" i="110"/>
  <c r="J11" i="110"/>
  <c r="J12" i="110"/>
  <c r="J13" i="110"/>
  <c r="J14" i="110"/>
  <c r="J15" i="110"/>
  <c r="J16" i="110"/>
  <c r="J17" i="110"/>
  <c r="H78" i="110"/>
  <c r="H79" i="110"/>
  <c r="H80" i="110"/>
  <c r="H81" i="110"/>
  <c r="H82" i="110"/>
  <c r="H83" i="110"/>
  <c r="H84" i="110"/>
  <c r="H85" i="110"/>
  <c r="H86" i="110"/>
  <c r="H87" i="110"/>
  <c r="H88" i="110"/>
  <c r="H89" i="110"/>
  <c r="H65" i="110"/>
  <c r="H66" i="110"/>
  <c r="H67" i="110"/>
  <c r="H68" i="110"/>
  <c r="H69" i="110"/>
  <c r="H70" i="110"/>
  <c r="H71" i="110"/>
  <c r="H72" i="110"/>
  <c r="H73" i="110"/>
  <c r="H74" i="110"/>
  <c r="H75" i="110"/>
  <c r="H76" i="110"/>
  <c r="H77" i="110"/>
  <c r="H53" i="110"/>
  <c r="H54" i="110"/>
  <c r="H55" i="110"/>
  <c r="H56" i="110"/>
  <c r="H57" i="110"/>
  <c r="H58" i="110"/>
  <c r="H59" i="110"/>
  <c r="H60" i="110"/>
  <c r="H61" i="110"/>
  <c r="H62" i="110"/>
  <c r="H63" i="110"/>
  <c r="H64" i="110"/>
  <c r="H41" i="110"/>
  <c r="H42" i="110"/>
  <c r="H43" i="110"/>
  <c r="H44" i="110"/>
  <c r="H45" i="110"/>
  <c r="H46" i="110"/>
  <c r="H47" i="110"/>
  <c r="H48" i="110"/>
  <c r="H49" i="110"/>
  <c r="H50" i="110"/>
  <c r="H51" i="110"/>
  <c r="H52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H40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G85" i="110"/>
  <c r="G86" i="110"/>
  <c r="G87" i="110"/>
  <c r="G88" i="110"/>
  <c r="G8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17" i="110"/>
  <c r="G18" i="110"/>
  <c r="G19" i="110"/>
  <c r="G20" i="110"/>
  <c r="G21" i="110"/>
  <c r="G22" i="110"/>
  <c r="G23" i="110"/>
  <c r="G24" i="110"/>
  <c r="G25" i="110"/>
  <c r="G26" i="110"/>
  <c r="G27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F99" i="110"/>
  <c r="F100" i="110"/>
  <c r="F101" i="110"/>
  <c r="F102" i="110"/>
  <c r="F103" i="110"/>
  <c r="F104" i="110"/>
  <c r="F105" i="110"/>
  <c r="F106" i="110"/>
  <c r="F107" i="110"/>
  <c r="F108" i="110"/>
  <c r="D99" i="110"/>
  <c r="D100" i="110"/>
  <c r="D101" i="110"/>
  <c r="D102" i="110"/>
  <c r="D103" i="110"/>
  <c r="D104" i="110"/>
  <c r="D105" i="110"/>
  <c r="D106" i="110"/>
  <c r="D107" i="110"/>
  <c r="D108" i="110"/>
  <c r="G107" i="110"/>
  <c r="G103" i="110"/>
  <c r="G108" i="110" l="1"/>
  <c r="G106" i="110"/>
  <c r="G105" i="110"/>
  <c r="G104" i="110"/>
  <c r="G102" i="110"/>
  <c r="H27" i="115"/>
  <c r="G2" i="110"/>
  <c r="H2" i="110" s="1"/>
  <c r="F98" i="110"/>
  <c r="D98" i="110"/>
  <c r="J2" i="110" l="1"/>
  <c r="G99" i="110"/>
  <c r="G98" i="110"/>
  <c r="G101" i="110"/>
  <c r="G100" i="110"/>
  <c r="O4" i="115" l="1"/>
  <c r="O2" i="110" l="1"/>
  <c r="P2" i="110" s="1"/>
  <c r="Q2" i="110" s="1"/>
  <c r="K2" i="110" l="1"/>
  <c r="L2" i="110"/>
  <c r="M2" i="110"/>
  <c r="P4" i="115"/>
</calcChain>
</file>

<file path=xl/sharedStrings.xml><?xml version="1.0" encoding="utf-8"?>
<sst xmlns="http://schemas.openxmlformats.org/spreadsheetml/2006/main" count="102" uniqueCount="16">
  <si>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</si>
  <si>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</si>
  <si>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</si>
  <si>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</si>
  <si>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</si>
  <si>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</si>
  <si>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</si>
  <si>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</si>
  <si>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t xml:space="preserve">As per Plan Balcony  Area in 
Sq. Ft. 
</t>
  </si>
  <si>
    <t xml:space="preserve">Built up Area in 
Sq. Ft. ( 10% ) 
</t>
  </si>
  <si>
    <t>3BHK</t>
  </si>
  <si>
    <r>
      <t xml:space="preserve">  Carpet Rate per 
Sq. ft. on Total Area 
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
</t>
    </r>
  </si>
  <si>
    <r>
      <t xml:space="preserve">Fair Market Value                         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</si>
  <si>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11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</si>
  <si>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11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</si>
  <si>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11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</si>
</sst>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Rupee Foradian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1" fontId="5" fillId="0" borderId="6" xfId="2" applyNumberFormat="1" applyFont="1" applyFill="1" applyBorder="1" applyAlignment="1">
      <alignment horizontal="center" vertical="top" wrapText="1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6" fillId="0" borderId="0" xfId="0" applyFont="1"/>
    <xf numFmtId="164" fontId="6" fillId="0" borderId="0" xfId="0" applyNumberFormat="1" applyFont="1"/>
    <xf numFmtId="164" fontId="0" fillId="0" borderId="0" xfId="0" applyNumberFormat="1" applyFont="1"/>
    <xf numFmtId="0" fontId="3" fillId="2" borderId="10" xfId="0" applyFont="1" applyFill="1" applyBorder="1" applyAlignment="1">
      <alignment horizontal="left" vertical="top" wrapText="1"/>
    </xf>
    <xf numFmtId="164" fontId="0" fillId="0" borderId="0" xfId="3" applyFont="1" applyFill="1"/>
    <xf numFmtId="0" fontId="0" fillId="0" borderId="0" xfId="0" applyFill="1"/>
    <xf numFmtId="0" fontId="6" fillId="0" borderId="0" xfId="0" applyFont="1" applyFill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 wrapText="1"/>
    </xf>
    <xf numFmtId="164" fontId="5" fillId="0" borderId="1" xfId="3" applyFont="1" applyFill="1" applyBorder="1" applyAlignment="1">
      <alignment vertical="center" wrapText="1"/>
    </xf>
    <xf numFmtId="1" fontId="5" fillId="0" borderId="1" xfId="2" applyNumberFormat="1" applyFont="1" applyFill="1" applyBorder="1" applyAlignment="1">
      <alignment horizontal="center" vertical="top" wrapText="1"/>
    </xf>
    <xf numFmtId="1" fontId="0" fillId="0" borderId="0" xfId="0" applyNumberFormat="1" applyFont="1"/>
    <xf numFmtId="1" fontId="4" fillId="0" borderId="6" xfId="0" applyNumberFormat="1" applyFont="1" applyFill="1" applyBorder="1" applyAlignment="1">
      <alignment horizontal="center"/>
    </xf>
    <xf numFmtId="1" fontId="5" fillId="0" borderId="6" xfId="0" applyNumberFormat="1" applyFont="1" applyFill="1" applyBorder="1" applyAlignment="1">
      <alignment horizontal="center" vertical="center" wrapText="1"/>
    </xf>
    <xf numFmtId="164" fontId="4" fillId="0" borderId="6" xfId="3" applyFont="1" applyFill="1" applyBorder="1" applyAlignment="1">
      <alignment vertical="center" wrapText="1"/>
    </xf>
    <xf numFmtId="0" fontId="0" fillId="0" borderId="0" xfId="0" applyFont="1" applyAlignment="1"/>
    <xf numFmtId="1" fontId="0" fillId="0" borderId="0" xfId="0" applyNumberFormat="1" applyFont="1" applyAlignment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4</xdr:col>
      <xdr:colOff>426620</xdr:colOff>
      <xdr:row>21</xdr:row>
      <xdr:rowOff>56235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0"/>
          <a:ext cx="2779295" cy="4056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</xdr:row>
      <xdr:rowOff>69272</xdr:rowOff>
    </xdr:from>
    <xdr:to>
      <xdr:col>14</xdr:col>
      <xdr:colOff>523615</xdr:colOff>
      <xdr:row>20</xdr:row>
      <xdr:rowOff>45437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1727"/>
          <a:ext cx="9009524" cy="3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605203</xdr:colOff>
      <xdr:row>0</xdr:row>
      <xdr:rowOff>0</xdr:rowOff>
    </xdr:from>
    <xdr:to>
      <xdr:col>9</xdr:col>
      <xdr:colOff>609599</xdr:colOff>
      <xdr:row>24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38" y="0"/>
          <a:ext cx="5719396" cy="471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57150</xdr:rowOff>
    </xdr:from>
    <xdr:to>
      <xdr:col>9</xdr:col>
      <xdr:colOff>485775</xdr:colOff>
      <xdr:row>17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5734050" cy="3362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142875</xdr:rowOff>
    </xdr:from>
    <xdr:to>
      <xdr:col>9</xdr:col>
      <xdr:colOff>409575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5734050" cy="3438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180975</xdr:rowOff>
    </xdr:from>
    <xdr:to>
      <xdr:col>9</xdr:col>
      <xdr:colOff>466725</xdr:colOff>
      <xdr:row>19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5734050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9525</xdr:rowOff>
    </xdr:from>
    <xdr:to>
      <xdr:col>9</xdr:col>
      <xdr:colOff>457200</xdr:colOff>
      <xdr:row>20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5734050" cy="3752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tabSelected="1" topLeftCell="A51" zoomScaleNormal="100" workbookViewId="0">
      <selection activeCell="J93" sqref="J93"/>
    </sheetView>
  </sheetViews>
  <sheetFormatPr defaultRowHeight="15"/>
  <cols>
    <col min="1" max="1" width="4.7109375" style="12" customWidth="1"/>
    <col min="2" max="2" width="6.85546875" style="13" customWidth="1"/>
    <col min="3" max="3" width="9.28515625" style="13" customWidth="1"/>
    <col min="4" max="4" width="11.7109375" style="13" customWidth="1"/>
    <col min="5" max="5" width="11.28515625" style="22" customWidth="1"/>
    <col min="6" max="6" width="6.85546875" style="22" customWidth="1"/>
    <col min="7" max="7" width="11.85546875" style="22" customWidth="1"/>
    <col min="8" max="8" width="14.5703125" style="28" customWidth="1"/>
    <col min="9" max="9" width="16.28515625" style="14" customWidth="1"/>
    <col min="10" max="10" width="16.28515625" style="25" customWidth="1"/>
    <col min="11" max="11" width="13.85546875" style="25" customWidth="1"/>
    <col min="12" max="12" width="14.85546875" style="25" customWidth="1"/>
    <col min="13" max="13" width="6.7109375" style="14" customWidth="1"/>
    <col min="14" max="14" width="9.140625" style="13"/>
    <col min="15" max="15" width="15.140625" style="13" bestFit="1" customWidth="1"/>
    <col min="16" max="16" width="15.28515625" style="13" customWidth="1"/>
    <col min="17" max="17" width="10.85546875" style="13" customWidth="1"/>
    <col min="18" max="16384" width="9.140625" style="13"/>
  </cols>
  <sheetData>
    <row r="1" spans="1:17" ht="49.5" customHeight="1">
      <c r="A1" s="30" t="s">
        <v>0</v>
      </c>
      <c r="B1" s="31" t="s">
        <v>3</v>
      </c>
      <c r="C1" s="31" t="s">
        <v>1</v>
      </c>
      <c r="D1" s="31" t="s">
        <v>5</v>
      </c>
      <c r="E1" s="32" t="s">
        <v>7</v>
      </c>
      <c r="F1" s="32" t="s">
        <v>8</v>
      </c>
      <c r="G1" s="33" t="s">
        <v>6</v>
      </c>
      <c r="H1" s="34" t="s">
        <v>9</v>
      </c>
      <c r="I1" s="34" t="s">
        <v>11</v>
      </c>
      <c r="J1" s="35" t="s">
        <v>12</v>
      </c>
      <c r="K1" s="35" t="s">
        <v>13</v>
      </c>
      <c r="L1" s="35" t="s">
        <v>14</v>
      </c>
      <c r="M1" s="34" t="s">
        <v>15</v>
      </c>
    </row>
    <row r="2" spans="1:17" ht="16.5">
      <c r="A2" s="36">
        <v>1</v>
      </c>
      <c r="B2" s="37">
        <v>201</v>
      </c>
      <c r="C2" s="38">
        <v>2</v>
      </c>
      <c r="D2" s="39" t="s">
        <v>10</v>
      </c>
      <c r="E2" s="23">
        <v>874</v>
      </c>
      <c r="F2" s="23">
        <v>75</v>
      </c>
      <c r="G2" s="23">
        <f t="shared" ref="G2:G65" si="0">E2+F2</f>
        <v>949</v>
      </c>
      <c r="H2" s="26">
        <f>G2*1.1</f>
        <v>1043.9000000000001</v>
      </c>
      <c r="I2" s="40">
        <v>7300</v>
      </c>
      <c r="J2" s="41">
        <f>I2*G2</f>
        <v>6927700</v>
      </c>
      <c r="K2" s="41">
        <f t="shared" ref="K2:K65" si="1">J2*0.95</f>
        <v>6581315</v>
      </c>
      <c r="L2" s="41">
        <f t="shared" ref="L2:L65" si="2">J2*0.8</f>
        <v>5542160</v>
      </c>
      <c r="M2" s="42">
        <f t="shared" ref="M2:M65" si="3">MROUND((J2*0.025/12),500)</f>
        <v>14500</v>
      </c>
      <c r="O2" s="43">
        <f>G4*1.35</f>
        <v>938.25000000000011</v>
      </c>
      <c r="P2" s="17">
        <f>O2*6600</f>
        <v>6192450.0000000009</v>
      </c>
      <c r="Q2" s="17">
        <f>P2/G4</f>
        <v>8910.0000000000018</v>
      </c>
    </row>
    <row r="3" spans="1:17" ht="16.5">
      <c r="A3" s="36">
        <v>2</v>
      </c>
      <c r="B3" s="37">
        <v>202</v>
      </c>
      <c r="C3" s="38">
        <v>2</v>
      </c>
      <c r="D3" s="39" t="s">
        <v>4</v>
      </c>
      <c r="E3" s="39">
        <v>626</v>
      </c>
      <c r="F3" s="39">
        <v>67</v>
      </c>
      <c r="G3" s="23">
        <f t="shared" si="0"/>
        <v>693</v>
      </c>
      <c r="H3" s="26">
        <f t="shared" ref="H3:H66" si="4">G3*1.1</f>
        <v>762.30000000000007</v>
      </c>
      <c r="I3" s="40">
        <v>7300</v>
      </c>
      <c r="J3" s="41">
        <f t="shared" ref="J3:J66" si="5">I3*G3</f>
        <v>5058900</v>
      </c>
      <c r="K3" s="41">
        <f t="shared" si="1"/>
        <v>4805955</v>
      </c>
      <c r="L3" s="41">
        <f t="shared" si="2"/>
        <v>4047120</v>
      </c>
      <c r="M3" s="42">
        <f t="shared" si="3"/>
        <v>10500</v>
      </c>
      <c r="O3" s="17"/>
      <c r="P3" s="17"/>
    </row>
    <row r="4" spans="1:17" ht="16.5">
      <c r="A4" s="36">
        <v>3</v>
      </c>
      <c r="B4" s="37">
        <v>203</v>
      </c>
      <c r="C4" s="38">
        <v>2</v>
      </c>
      <c r="D4" s="39" t="s">
        <v>4</v>
      </c>
      <c r="E4" s="39">
        <v>628</v>
      </c>
      <c r="F4" s="39">
        <v>67</v>
      </c>
      <c r="G4" s="23">
        <f t="shared" si="0"/>
        <v>695</v>
      </c>
      <c r="H4" s="26">
        <f t="shared" si="4"/>
        <v>764.50000000000011</v>
      </c>
      <c r="I4" s="40">
        <v>7300</v>
      </c>
      <c r="J4" s="41">
        <f t="shared" si="5"/>
        <v>5073500</v>
      </c>
      <c r="K4" s="41">
        <f t="shared" si="1"/>
        <v>4819825</v>
      </c>
      <c r="L4" s="41">
        <f t="shared" si="2"/>
        <v>4058800</v>
      </c>
      <c r="M4" s="42">
        <f t="shared" si="3"/>
        <v>10500</v>
      </c>
      <c r="O4" s="17"/>
      <c r="P4" s="17"/>
    </row>
    <row r="5" spans="1:17" ht="16.5">
      <c r="A5" s="36">
        <v>4</v>
      </c>
      <c r="B5" s="37">
        <v>204</v>
      </c>
      <c r="C5" s="38">
        <v>2</v>
      </c>
      <c r="D5" s="39" t="s">
        <v>10</v>
      </c>
      <c r="E5" s="39">
        <v>874</v>
      </c>
      <c r="F5" s="39">
        <v>75</v>
      </c>
      <c r="G5" s="23">
        <f t="shared" si="0"/>
        <v>949</v>
      </c>
      <c r="H5" s="26">
        <f t="shared" si="4"/>
        <v>1043.9000000000001</v>
      </c>
      <c r="I5" s="40">
        <v>7300</v>
      </c>
      <c r="J5" s="41">
        <f t="shared" si="5"/>
        <v>6927700</v>
      </c>
      <c r="K5" s="41">
        <f t="shared" si="1"/>
        <v>6581315</v>
      </c>
      <c r="L5" s="41">
        <f t="shared" si="2"/>
        <v>5542160</v>
      </c>
      <c r="M5" s="42">
        <f t="shared" si="3"/>
        <v>14500</v>
      </c>
      <c r="O5" s="17"/>
      <c r="P5" s="17"/>
    </row>
    <row r="6" spans="1:17" ht="16.5">
      <c r="A6" s="36">
        <v>5</v>
      </c>
      <c r="B6" s="37">
        <v>205</v>
      </c>
      <c r="C6" s="38">
        <v>2</v>
      </c>
      <c r="D6" s="39" t="s">
        <v>4</v>
      </c>
      <c r="E6" s="39">
        <v>603</v>
      </c>
      <c r="F6" s="39">
        <v>57</v>
      </c>
      <c r="G6" s="23">
        <f t="shared" si="0"/>
        <v>660</v>
      </c>
      <c r="H6" s="26">
        <f t="shared" si="4"/>
        <v>726.00000000000011</v>
      </c>
      <c r="I6" s="40">
        <v>7300</v>
      </c>
      <c r="J6" s="41">
        <f t="shared" si="5"/>
        <v>4818000</v>
      </c>
      <c r="K6" s="41">
        <f t="shared" si="1"/>
        <v>4577100</v>
      </c>
      <c r="L6" s="41">
        <f t="shared" si="2"/>
        <v>3854400</v>
      </c>
      <c r="M6" s="42">
        <f t="shared" si="3"/>
        <v>10000</v>
      </c>
      <c r="O6" s="17"/>
      <c r="P6" s="17"/>
    </row>
    <row r="7" spans="1:17" ht="16.5">
      <c r="A7" s="36">
        <v>6</v>
      </c>
      <c r="B7" s="37">
        <v>206</v>
      </c>
      <c r="C7" s="38">
        <v>2</v>
      </c>
      <c r="D7" s="39" t="s">
        <v>4</v>
      </c>
      <c r="E7" s="39">
        <v>628</v>
      </c>
      <c r="F7" s="39">
        <v>67</v>
      </c>
      <c r="G7" s="23">
        <f t="shared" si="0"/>
        <v>695</v>
      </c>
      <c r="H7" s="26">
        <f t="shared" si="4"/>
        <v>764.50000000000011</v>
      </c>
      <c r="I7" s="40">
        <v>7300</v>
      </c>
      <c r="J7" s="41">
        <f t="shared" si="5"/>
        <v>5073500</v>
      </c>
      <c r="K7" s="41">
        <f t="shared" si="1"/>
        <v>4819825</v>
      </c>
      <c r="L7" s="41">
        <f t="shared" si="2"/>
        <v>4058800</v>
      </c>
      <c r="M7" s="42">
        <f t="shared" si="3"/>
        <v>10500</v>
      </c>
      <c r="O7" s="17"/>
      <c r="P7" s="17"/>
    </row>
    <row r="8" spans="1:17" ht="16.5">
      <c r="A8" s="36">
        <v>7</v>
      </c>
      <c r="B8" s="37">
        <v>207</v>
      </c>
      <c r="C8" s="38">
        <v>2</v>
      </c>
      <c r="D8" s="39" t="s">
        <v>10</v>
      </c>
      <c r="E8" s="23">
        <v>865</v>
      </c>
      <c r="F8" s="23">
        <v>75</v>
      </c>
      <c r="G8" s="23">
        <f t="shared" si="0"/>
        <v>940</v>
      </c>
      <c r="H8" s="26">
        <f t="shared" si="4"/>
        <v>1034</v>
      </c>
      <c r="I8" s="40">
        <v>7300</v>
      </c>
      <c r="J8" s="41">
        <f t="shared" si="5"/>
        <v>6862000</v>
      </c>
      <c r="K8" s="41">
        <f t="shared" si="1"/>
        <v>6518900</v>
      </c>
      <c r="L8" s="41">
        <f t="shared" si="2"/>
        <v>5489600</v>
      </c>
      <c r="M8" s="42">
        <f t="shared" si="3"/>
        <v>14500</v>
      </c>
      <c r="O8" s="17"/>
      <c r="P8" s="17"/>
    </row>
    <row r="9" spans="1:17" ht="16.5">
      <c r="A9" s="36">
        <v>8</v>
      </c>
      <c r="B9" s="37">
        <v>208</v>
      </c>
      <c r="C9" s="38">
        <v>2</v>
      </c>
      <c r="D9" s="39" t="s">
        <v>10</v>
      </c>
      <c r="E9" s="39">
        <v>891</v>
      </c>
      <c r="F9" s="39">
        <v>89</v>
      </c>
      <c r="G9" s="23">
        <f t="shared" si="0"/>
        <v>980</v>
      </c>
      <c r="H9" s="26">
        <f t="shared" si="4"/>
        <v>1078</v>
      </c>
      <c r="I9" s="40">
        <v>7300</v>
      </c>
      <c r="J9" s="41">
        <f t="shared" si="5"/>
        <v>7154000</v>
      </c>
      <c r="K9" s="41">
        <f t="shared" si="1"/>
        <v>6796300</v>
      </c>
      <c r="L9" s="41">
        <f t="shared" si="2"/>
        <v>5723200</v>
      </c>
      <c r="M9" s="42">
        <f t="shared" si="3"/>
        <v>15000</v>
      </c>
      <c r="O9" s="17"/>
      <c r="P9" s="17"/>
    </row>
    <row r="10" spans="1:17" ht="16.5">
      <c r="A10" s="36">
        <v>9</v>
      </c>
      <c r="B10" s="37">
        <v>209</v>
      </c>
      <c r="C10" s="38">
        <v>2</v>
      </c>
      <c r="D10" s="39" t="s">
        <v>10</v>
      </c>
      <c r="E10" s="39">
        <v>844</v>
      </c>
      <c r="F10" s="39">
        <v>68</v>
      </c>
      <c r="G10" s="23">
        <f t="shared" si="0"/>
        <v>912</v>
      </c>
      <c r="H10" s="26">
        <f t="shared" si="4"/>
        <v>1003.2</v>
      </c>
      <c r="I10" s="40">
        <v>7300</v>
      </c>
      <c r="J10" s="41">
        <f t="shared" si="5"/>
        <v>6657600</v>
      </c>
      <c r="K10" s="41">
        <f t="shared" si="1"/>
        <v>6324720</v>
      </c>
      <c r="L10" s="41">
        <f t="shared" si="2"/>
        <v>5326080</v>
      </c>
      <c r="M10" s="42">
        <f t="shared" si="3"/>
        <v>14000</v>
      </c>
      <c r="O10" s="17"/>
      <c r="P10" s="17"/>
    </row>
    <row r="11" spans="1:17" ht="16.5">
      <c r="A11" s="36">
        <v>10</v>
      </c>
      <c r="B11" s="37">
        <v>210</v>
      </c>
      <c r="C11" s="38">
        <v>2</v>
      </c>
      <c r="D11" s="39" t="s">
        <v>4</v>
      </c>
      <c r="E11" s="39">
        <v>603</v>
      </c>
      <c r="F11" s="39">
        <v>67</v>
      </c>
      <c r="G11" s="23">
        <f t="shared" si="0"/>
        <v>670</v>
      </c>
      <c r="H11" s="26">
        <f t="shared" si="4"/>
        <v>737.00000000000011</v>
      </c>
      <c r="I11" s="40">
        <v>7300</v>
      </c>
      <c r="J11" s="41">
        <f t="shared" si="5"/>
        <v>4891000</v>
      </c>
      <c r="K11" s="41">
        <f t="shared" si="1"/>
        <v>4646450</v>
      </c>
      <c r="L11" s="41">
        <f t="shared" si="2"/>
        <v>3912800</v>
      </c>
      <c r="M11" s="42">
        <f t="shared" si="3"/>
        <v>10000</v>
      </c>
      <c r="O11" s="17"/>
      <c r="P11" s="17"/>
    </row>
    <row r="12" spans="1:17" ht="16.5">
      <c r="A12" s="36">
        <v>11</v>
      </c>
      <c r="B12" s="37">
        <v>211</v>
      </c>
      <c r="C12" s="38">
        <v>2</v>
      </c>
      <c r="D12" s="39" t="s">
        <v>4</v>
      </c>
      <c r="E12" s="39">
        <v>606</v>
      </c>
      <c r="F12" s="39">
        <v>57</v>
      </c>
      <c r="G12" s="23">
        <f t="shared" si="0"/>
        <v>663</v>
      </c>
      <c r="H12" s="26">
        <f t="shared" si="4"/>
        <v>729.30000000000007</v>
      </c>
      <c r="I12" s="40">
        <v>7300</v>
      </c>
      <c r="J12" s="41">
        <f t="shared" si="5"/>
        <v>4839900</v>
      </c>
      <c r="K12" s="41">
        <f t="shared" si="1"/>
        <v>4597905</v>
      </c>
      <c r="L12" s="41">
        <f t="shared" si="2"/>
        <v>3871920</v>
      </c>
      <c r="M12" s="42">
        <f t="shared" si="3"/>
        <v>10000</v>
      </c>
      <c r="O12" s="17"/>
      <c r="P12" s="17"/>
    </row>
    <row r="13" spans="1:17" ht="16.5">
      <c r="A13" s="36">
        <v>12</v>
      </c>
      <c r="B13" s="37">
        <v>301</v>
      </c>
      <c r="C13" s="38">
        <v>3</v>
      </c>
      <c r="D13" s="39" t="s">
        <v>10</v>
      </c>
      <c r="E13" s="23">
        <v>874</v>
      </c>
      <c r="F13" s="23">
        <v>75</v>
      </c>
      <c r="G13" s="23">
        <f t="shared" si="0"/>
        <v>949</v>
      </c>
      <c r="H13" s="26">
        <f t="shared" si="4"/>
        <v>1043.9000000000001</v>
      </c>
      <c r="I13" s="40">
        <v>7300</v>
      </c>
      <c r="J13" s="41">
        <f t="shared" si="5"/>
        <v>6927700</v>
      </c>
      <c r="K13" s="41">
        <f t="shared" si="1"/>
        <v>6581315</v>
      </c>
      <c r="L13" s="41">
        <f t="shared" si="2"/>
        <v>5542160</v>
      </c>
      <c r="M13" s="42">
        <f t="shared" si="3"/>
        <v>14500</v>
      </c>
      <c r="O13" s="17"/>
      <c r="P13" s="17"/>
    </row>
    <row r="14" spans="1:17" ht="16.5">
      <c r="A14" s="36">
        <v>13</v>
      </c>
      <c r="B14" s="37">
        <v>302</v>
      </c>
      <c r="C14" s="38">
        <v>3</v>
      </c>
      <c r="D14" s="39" t="s">
        <v>4</v>
      </c>
      <c r="E14" s="39">
        <v>628</v>
      </c>
      <c r="F14" s="39">
        <v>67</v>
      </c>
      <c r="G14" s="23">
        <f t="shared" si="0"/>
        <v>695</v>
      </c>
      <c r="H14" s="26">
        <f t="shared" si="4"/>
        <v>764.50000000000011</v>
      </c>
      <c r="I14" s="40">
        <v>7300</v>
      </c>
      <c r="J14" s="41">
        <f t="shared" si="5"/>
        <v>5073500</v>
      </c>
      <c r="K14" s="41">
        <f t="shared" si="1"/>
        <v>4819825</v>
      </c>
      <c r="L14" s="41">
        <f t="shared" si="2"/>
        <v>4058800</v>
      </c>
      <c r="M14" s="42">
        <f t="shared" si="3"/>
        <v>10500</v>
      </c>
      <c r="O14" s="17"/>
      <c r="P14" s="17"/>
    </row>
    <row r="15" spans="1:17" ht="16.5">
      <c r="A15" s="36">
        <v>14</v>
      </c>
      <c r="B15" s="37">
        <v>303</v>
      </c>
      <c r="C15" s="38">
        <v>3</v>
      </c>
      <c r="D15" s="39" t="s">
        <v>4</v>
      </c>
      <c r="E15" s="39">
        <v>628</v>
      </c>
      <c r="F15" s="39">
        <v>67</v>
      </c>
      <c r="G15" s="23">
        <f t="shared" si="0"/>
        <v>695</v>
      </c>
      <c r="H15" s="26">
        <f t="shared" si="4"/>
        <v>764.50000000000011</v>
      </c>
      <c r="I15" s="40">
        <v>7300</v>
      </c>
      <c r="J15" s="41">
        <f t="shared" si="5"/>
        <v>5073500</v>
      </c>
      <c r="K15" s="41">
        <f t="shared" si="1"/>
        <v>4819825</v>
      </c>
      <c r="L15" s="41">
        <f t="shared" si="2"/>
        <v>4058800</v>
      </c>
      <c r="M15" s="42">
        <f t="shared" si="3"/>
        <v>10500</v>
      </c>
      <c r="O15" s="9"/>
    </row>
    <row r="16" spans="1:17" ht="16.5">
      <c r="A16" s="36">
        <v>15</v>
      </c>
      <c r="B16" s="37">
        <v>304</v>
      </c>
      <c r="C16" s="38">
        <v>3</v>
      </c>
      <c r="D16" s="39" t="s">
        <v>10</v>
      </c>
      <c r="E16" s="39">
        <v>874</v>
      </c>
      <c r="F16" s="39">
        <v>75</v>
      </c>
      <c r="G16" s="23">
        <f t="shared" si="0"/>
        <v>949</v>
      </c>
      <c r="H16" s="26">
        <f t="shared" si="4"/>
        <v>1043.9000000000001</v>
      </c>
      <c r="I16" s="40">
        <v>7300</v>
      </c>
      <c r="J16" s="41">
        <f t="shared" si="5"/>
        <v>6927700</v>
      </c>
      <c r="K16" s="41">
        <f t="shared" si="1"/>
        <v>6581315</v>
      </c>
      <c r="L16" s="41">
        <f t="shared" si="2"/>
        <v>5542160</v>
      </c>
      <c r="M16" s="42">
        <f t="shared" si="3"/>
        <v>14500</v>
      </c>
      <c r="O16" s="17"/>
    </row>
    <row r="17" spans="1:13" ht="16.5">
      <c r="A17" s="36">
        <v>16</v>
      </c>
      <c r="B17" s="37">
        <v>305</v>
      </c>
      <c r="C17" s="38">
        <v>3</v>
      </c>
      <c r="D17" s="39" t="s">
        <v>4</v>
      </c>
      <c r="E17" s="39">
        <v>603</v>
      </c>
      <c r="F17" s="39">
        <v>57</v>
      </c>
      <c r="G17" s="23">
        <f t="shared" si="0"/>
        <v>660</v>
      </c>
      <c r="H17" s="26">
        <f t="shared" si="4"/>
        <v>726.00000000000011</v>
      </c>
      <c r="I17" s="40">
        <v>7300</v>
      </c>
      <c r="J17" s="41">
        <f t="shared" si="5"/>
        <v>4818000</v>
      </c>
      <c r="K17" s="41">
        <f t="shared" si="1"/>
        <v>4577100</v>
      </c>
      <c r="L17" s="41">
        <f t="shared" si="2"/>
        <v>3854400</v>
      </c>
      <c r="M17" s="42">
        <f t="shared" si="3"/>
        <v>10000</v>
      </c>
    </row>
    <row r="18" spans="1:13" ht="16.5">
      <c r="A18" s="36">
        <v>17</v>
      </c>
      <c r="B18" s="37">
        <v>306</v>
      </c>
      <c r="C18" s="38">
        <v>3</v>
      </c>
      <c r="D18" s="39" t="s">
        <v>4</v>
      </c>
      <c r="E18" s="39">
        <v>626</v>
      </c>
      <c r="F18" s="39">
        <v>67</v>
      </c>
      <c r="G18" s="23">
        <f t="shared" si="0"/>
        <v>693</v>
      </c>
      <c r="H18" s="26">
        <f t="shared" si="4"/>
        <v>762.30000000000007</v>
      </c>
      <c r="I18" s="40">
        <v>7300</v>
      </c>
      <c r="J18" s="41">
        <f>I18*G18</f>
        <v>5058900</v>
      </c>
      <c r="K18" s="41">
        <f t="shared" si="1"/>
        <v>4805955</v>
      </c>
      <c r="L18" s="41">
        <f t="shared" si="2"/>
        <v>4047120</v>
      </c>
      <c r="M18" s="42">
        <f t="shared" si="3"/>
        <v>10500</v>
      </c>
    </row>
    <row r="19" spans="1:13" ht="16.5">
      <c r="A19" s="36">
        <v>18</v>
      </c>
      <c r="B19" s="37">
        <v>307</v>
      </c>
      <c r="C19" s="38">
        <v>3</v>
      </c>
      <c r="D19" s="39" t="s">
        <v>10</v>
      </c>
      <c r="E19" s="23">
        <v>865</v>
      </c>
      <c r="F19" s="23">
        <v>75</v>
      </c>
      <c r="G19" s="23">
        <f t="shared" si="0"/>
        <v>940</v>
      </c>
      <c r="H19" s="26">
        <f t="shared" si="4"/>
        <v>1034</v>
      </c>
      <c r="I19" s="40">
        <v>7300</v>
      </c>
      <c r="J19" s="41">
        <f t="shared" si="5"/>
        <v>6862000</v>
      </c>
      <c r="K19" s="41">
        <f t="shared" si="1"/>
        <v>6518900</v>
      </c>
      <c r="L19" s="41">
        <f t="shared" si="2"/>
        <v>5489600</v>
      </c>
      <c r="M19" s="42">
        <f t="shared" si="3"/>
        <v>14500</v>
      </c>
    </row>
    <row r="20" spans="1:13" ht="16.5">
      <c r="A20" s="36">
        <v>19</v>
      </c>
      <c r="B20" s="37">
        <v>308</v>
      </c>
      <c r="C20" s="38">
        <v>3</v>
      </c>
      <c r="D20" s="39" t="s">
        <v>10</v>
      </c>
      <c r="E20" s="39">
        <v>891</v>
      </c>
      <c r="F20" s="39">
        <v>89</v>
      </c>
      <c r="G20" s="23">
        <f t="shared" si="0"/>
        <v>980</v>
      </c>
      <c r="H20" s="26">
        <f t="shared" si="4"/>
        <v>1078</v>
      </c>
      <c r="I20" s="40">
        <v>7300</v>
      </c>
      <c r="J20" s="41">
        <f t="shared" si="5"/>
        <v>7154000</v>
      </c>
      <c r="K20" s="41">
        <f t="shared" si="1"/>
        <v>6796300</v>
      </c>
      <c r="L20" s="41">
        <f t="shared" si="2"/>
        <v>5723200</v>
      </c>
      <c r="M20" s="42">
        <f t="shared" si="3"/>
        <v>15000</v>
      </c>
    </row>
    <row r="21" spans="1:13" ht="16.5">
      <c r="A21" s="36">
        <v>20</v>
      </c>
      <c r="B21" s="37">
        <v>309</v>
      </c>
      <c r="C21" s="38">
        <v>3</v>
      </c>
      <c r="D21" s="39" t="s">
        <v>10</v>
      </c>
      <c r="E21" s="39">
        <v>844</v>
      </c>
      <c r="F21" s="39">
        <v>68</v>
      </c>
      <c r="G21" s="23">
        <f t="shared" si="0"/>
        <v>912</v>
      </c>
      <c r="H21" s="26">
        <f t="shared" si="4"/>
        <v>1003.2</v>
      </c>
      <c r="I21" s="40">
        <v>7300</v>
      </c>
      <c r="J21" s="41">
        <f t="shared" si="5"/>
        <v>6657600</v>
      </c>
      <c r="K21" s="41">
        <f t="shared" si="1"/>
        <v>6324720</v>
      </c>
      <c r="L21" s="41">
        <f t="shared" si="2"/>
        <v>5326080</v>
      </c>
      <c r="M21" s="42">
        <f t="shared" si="3"/>
        <v>14000</v>
      </c>
    </row>
    <row r="22" spans="1:13" ht="16.5">
      <c r="A22" s="36">
        <v>21</v>
      </c>
      <c r="B22" s="37">
        <v>310</v>
      </c>
      <c r="C22" s="38">
        <v>3</v>
      </c>
      <c r="D22" s="39" t="s">
        <v>4</v>
      </c>
      <c r="E22" s="39">
        <v>603</v>
      </c>
      <c r="F22" s="39">
        <v>67</v>
      </c>
      <c r="G22" s="23">
        <f t="shared" si="0"/>
        <v>670</v>
      </c>
      <c r="H22" s="26">
        <f t="shared" si="4"/>
        <v>737.00000000000011</v>
      </c>
      <c r="I22" s="40">
        <v>7300</v>
      </c>
      <c r="J22" s="41">
        <f t="shared" si="5"/>
        <v>4891000</v>
      </c>
      <c r="K22" s="41">
        <f t="shared" si="1"/>
        <v>4646450</v>
      </c>
      <c r="L22" s="41">
        <f t="shared" si="2"/>
        <v>3912800</v>
      </c>
      <c r="M22" s="42">
        <f t="shared" si="3"/>
        <v>10000</v>
      </c>
    </row>
    <row r="23" spans="1:13" ht="16.5">
      <c r="A23" s="36">
        <v>22</v>
      </c>
      <c r="B23" s="37">
        <v>311</v>
      </c>
      <c r="C23" s="38">
        <v>3</v>
      </c>
      <c r="D23" s="39" t="s">
        <v>4</v>
      </c>
      <c r="E23" s="39">
        <v>606</v>
      </c>
      <c r="F23" s="39">
        <v>57</v>
      </c>
      <c r="G23" s="23">
        <f t="shared" si="0"/>
        <v>663</v>
      </c>
      <c r="H23" s="26">
        <f t="shared" si="4"/>
        <v>729.30000000000007</v>
      </c>
      <c r="I23" s="40">
        <v>7300</v>
      </c>
      <c r="J23" s="41">
        <f t="shared" si="5"/>
        <v>4839900</v>
      </c>
      <c r="K23" s="41">
        <f t="shared" si="1"/>
        <v>4597905</v>
      </c>
      <c r="L23" s="41">
        <f t="shared" si="2"/>
        <v>3871920</v>
      </c>
      <c r="M23" s="42">
        <f t="shared" si="3"/>
        <v>10000</v>
      </c>
    </row>
    <row r="24" spans="1:13" ht="16.5">
      <c r="A24" s="36">
        <v>23</v>
      </c>
      <c r="B24" s="36">
        <v>401</v>
      </c>
      <c r="C24" s="38">
        <v>4</v>
      </c>
      <c r="D24" s="39" t="s">
        <v>10</v>
      </c>
      <c r="E24" s="23">
        <v>874</v>
      </c>
      <c r="F24" s="23">
        <v>75</v>
      </c>
      <c r="G24" s="23">
        <f t="shared" si="0"/>
        <v>949</v>
      </c>
      <c r="H24" s="26">
        <f t="shared" si="4"/>
        <v>1043.9000000000001</v>
      </c>
      <c r="I24" s="40">
        <v>7300</v>
      </c>
      <c r="J24" s="41">
        <f t="shared" si="5"/>
        <v>6927700</v>
      </c>
      <c r="K24" s="41">
        <f t="shared" si="1"/>
        <v>6581315</v>
      </c>
      <c r="L24" s="41">
        <f t="shared" si="2"/>
        <v>5542160</v>
      </c>
      <c r="M24" s="42">
        <f t="shared" si="3"/>
        <v>14500</v>
      </c>
    </row>
    <row r="25" spans="1:13" ht="16.5">
      <c r="A25" s="36">
        <v>24</v>
      </c>
      <c r="B25" s="36">
        <v>402</v>
      </c>
      <c r="C25" s="38">
        <v>4</v>
      </c>
      <c r="D25" s="39" t="s">
        <v>4</v>
      </c>
      <c r="E25" s="39">
        <v>628</v>
      </c>
      <c r="F25" s="39">
        <v>67</v>
      </c>
      <c r="G25" s="23">
        <f t="shared" si="0"/>
        <v>695</v>
      </c>
      <c r="H25" s="26">
        <f>G25*1.1</f>
        <v>764.50000000000011</v>
      </c>
      <c r="I25" s="40">
        <v>7300</v>
      </c>
      <c r="J25" s="41">
        <f t="shared" si="5"/>
        <v>5073500</v>
      </c>
      <c r="K25" s="41">
        <f t="shared" si="1"/>
        <v>4819825</v>
      </c>
      <c r="L25" s="41">
        <f t="shared" si="2"/>
        <v>4058800</v>
      </c>
      <c r="M25" s="42">
        <f t="shared" si="3"/>
        <v>10500</v>
      </c>
    </row>
    <row r="26" spans="1:13" ht="16.5">
      <c r="A26" s="36">
        <v>25</v>
      </c>
      <c r="B26" s="36">
        <v>403</v>
      </c>
      <c r="C26" s="38">
        <v>4</v>
      </c>
      <c r="D26" s="39" t="s">
        <v>4</v>
      </c>
      <c r="E26" s="39">
        <v>628</v>
      </c>
      <c r="F26" s="39">
        <v>67</v>
      </c>
      <c r="G26" s="23">
        <f t="shared" si="0"/>
        <v>695</v>
      </c>
      <c r="H26" s="26">
        <f t="shared" si="4"/>
        <v>764.50000000000011</v>
      </c>
      <c r="I26" s="40">
        <v>7300</v>
      </c>
      <c r="J26" s="41">
        <f t="shared" si="5"/>
        <v>5073500</v>
      </c>
      <c r="K26" s="41">
        <f t="shared" si="1"/>
        <v>4819825</v>
      </c>
      <c r="L26" s="41">
        <f t="shared" si="2"/>
        <v>4058800</v>
      </c>
      <c r="M26" s="42">
        <f t="shared" si="3"/>
        <v>10500</v>
      </c>
    </row>
    <row r="27" spans="1:13" ht="16.5">
      <c r="A27" s="36">
        <v>26</v>
      </c>
      <c r="B27" s="36">
        <v>404</v>
      </c>
      <c r="C27" s="38">
        <v>4</v>
      </c>
      <c r="D27" s="39" t="s">
        <v>10</v>
      </c>
      <c r="E27" s="39">
        <v>874</v>
      </c>
      <c r="F27" s="39">
        <v>75</v>
      </c>
      <c r="G27" s="23">
        <f t="shared" si="0"/>
        <v>949</v>
      </c>
      <c r="H27" s="26">
        <f t="shared" si="4"/>
        <v>1043.9000000000001</v>
      </c>
      <c r="I27" s="40">
        <v>7300</v>
      </c>
      <c r="J27" s="41">
        <f t="shared" si="5"/>
        <v>6927700</v>
      </c>
      <c r="K27" s="41">
        <f t="shared" si="1"/>
        <v>6581315</v>
      </c>
      <c r="L27" s="41">
        <f t="shared" si="2"/>
        <v>5542160</v>
      </c>
      <c r="M27" s="42">
        <f t="shared" si="3"/>
        <v>14500</v>
      </c>
    </row>
    <row r="28" spans="1:13" ht="16.5">
      <c r="A28" s="36">
        <v>27</v>
      </c>
      <c r="B28" s="36">
        <v>405</v>
      </c>
      <c r="C28" s="38">
        <v>4</v>
      </c>
      <c r="D28" s="39" t="s">
        <v>4</v>
      </c>
      <c r="E28" s="39">
        <v>603</v>
      </c>
      <c r="F28" s="39">
        <v>57</v>
      </c>
      <c r="G28" s="23">
        <f t="shared" si="0"/>
        <v>660</v>
      </c>
      <c r="H28" s="26">
        <f t="shared" si="4"/>
        <v>726.00000000000011</v>
      </c>
      <c r="I28" s="40">
        <v>7300</v>
      </c>
      <c r="J28" s="41">
        <f t="shared" si="5"/>
        <v>4818000</v>
      </c>
      <c r="K28" s="41">
        <f t="shared" si="1"/>
        <v>4577100</v>
      </c>
      <c r="L28" s="41">
        <f t="shared" si="2"/>
        <v>3854400</v>
      </c>
      <c r="M28" s="42">
        <f t="shared" si="3"/>
        <v>10000</v>
      </c>
    </row>
    <row r="29" spans="1:13" ht="16.5">
      <c r="A29" s="36">
        <v>28</v>
      </c>
      <c r="B29" s="36">
        <v>406</v>
      </c>
      <c r="C29" s="38">
        <v>4</v>
      </c>
      <c r="D29" s="39" t="s">
        <v>4</v>
      </c>
      <c r="E29" s="39">
        <v>626</v>
      </c>
      <c r="F29" s="39">
        <v>67</v>
      </c>
      <c r="G29" s="23">
        <f t="shared" si="0"/>
        <v>693</v>
      </c>
      <c r="H29" s="26">
        <f t="shared" si="4"/>
        <v>762.30000000000007</v>
      </c>
      <c r="I29" s="40">
        <v>7300</v>
      </c>
      <c r="J29" s="41">
        <f t="shared" si="5"/>
        <v>5058900</v>
      </c>
      <c r="K29" s="41">
        <f t="shared" si="1"/>
        <v>4805955</v>
      </c>
      <c r="L29" s="41">
        <f t="shared" si="2"/>
        <v>4047120</v>
      </c>
      <c r="M29" s="42">
        <f t="shared" si="3"/>
        <v>10500</v>
      </c>
    </row>
    <row r="30" spans="1:13" ht="16.5">
      <c r="A30" s="36">
        <v>29</v>
      </c>
      <c r="B30" s="36">
        <v>407</v>
      </c>
      <c r="C30" s="38">
        <v>4</v>
      </c>
      <c r="D30" s="39" t="s">
        <v>10</v>
      </c>
      <c r="E30" s="23">
        <v>865</v>
      </c>
      <c r="F30" s="23">
        <v>75</v>
      </c>
      <c r="G30" s="23">
        <f t="shared" si="0"/>
        <v>940</v>
      </c>
      <c r="H30" s="26">
        <f t="shared" si="4"/>
        <v>1034</v>
      </c>
      <c r="I30" s="40">
        <v>7300</v>
      </c>
      <c r="J30" s="41">
        <f t="shared" si="5"/>
        <v>6862000</v>
      </c>
      <c r="K30" s="41">
        <f t="shared" si="1"/>
        <v>6518900</v>
      </c>
      <c r="L30" s="41">
        <f t="shared" si="2"/>
        <v>5489600</v>
      </c>
      <c r="M30" s="42">
        <f t="shared" si="3"/>
        <v>14500</v>
      </c>
    </row>
    <row r="31" spans="1:13" ht="16.5">
      <c r="A31" s="36">
        <v>30</v>
      </c>
      <c r="B31" s="36">
        <v>408</v>
      </c>
      <c r="C31" s="38">
        <v>4</v>
      </c>
      <c r="D31" s="39" t="s">
        <v>10</v>
      </c>
      <c r="E31" s="39">
        <v>891</v>
      </c>
      <c r="F31" s="39">
        <v>89</v>
      </c>
      <c r="G31" s="23">
        <f t="shared" si="0"/>
        <v>980</v>
      </c>
      <c r="H31" s="26">
        <f t="shared" si="4"/>
        <v>1078</v>
      </c>
      <c r="I31" s="40">
        <v>7300</v>
      </c>
      <c r="J31" s="41">
        <f t="shared" si="5"/>
        <v>7154000</v>
      </c>
      <c r="K31" s="41">
        <f t="shared" si="1"/>
        <v>6796300</v>
      </c>
      <c r="L31" s="41">
        <f t="shared" si="2"/>
        <v>5723200</v>
      </c>
      <c r="M31" s="42">
        <f t="shared" si="3"/>
        <v>15000</v>
      </c>
    </row>
    <row r="32" spans="1:13" ht="16.5">
      <c r="A32" s="36">
        <v>31</v>
      </c>
      <c r="B32" s="36">
        <v>409</v>
      </c>
      <c r="C32" s="38">
        <v>4</v>
      </c>
      <c r="D32" s="39" t="s">
        <v>10</v>
      </c>
      <c r="E32" s="39">
        <v>844</v>
      </c>
      <c r="F32" s="39">
        <v>68</v>
      </c>
      <c r="G32" s="23">
        <f t="shared" si="0"/>
        <v>912</v>
      </c>
      <c r="H32" s="26">
        <f t="shared" si="4"/>
        <v>1003.2</v>
      </c>
      <c r="I32" s="40">
        <v>7300</v>
      </c>
      <c r="J32" s="41">
        <f t="shared" si="5"/>
        <v>6657600</v>
      </c>
      <c r="K32" s="41">
        <f t="shared" si="1"/>
        <v>6324720</v>
      </c>
      <c r="L32" s="41">
        <f t="shared" si="2"/>
        <v>5326080</v>
      </c>
      <c r="M32" s="42">
        <f t="shared" si="3"/>
        <v>14000</v>
      </c>
    </row>
    <row r="33" spans="1:13" ht="16.5">
      <c r="A33" s="36">
        <v>32</v>
      </c>
      <c r="B33" s="36">
        <v>410</v>
      </c>
      <c r="C33" s="38">
        <v>4</v>
      </c>
      <c r="D33" s="39" t="s">
        <v>4</v>
      </c>
      <c r="E33" s="39">
        <v>603</v>
      </c>
      <c r="F33" s="39">
        <v>67</v>
      </c>
      <c r="G33" s="23">
        <f t="shared" si="0"/>
        <v>670</v>
      </c>
      <c r="H33" s="26">
        <f t="shared" si="4"/>
        <v>737.00000000000011</v>
      </c>
      <c r="I33" s="40">
        <v>7300</v>
      </c>
      <c r="J33" s="41">
        <f>I33*G33</f>
        <v>4891000</v>
      </c>
      <c r="K33" s="41">
        <f t="shared" si="1"/>
        <v>4646450</v>
      </c>
      <c r="L33" s="41">
        <f t="shared" si="2"/>
        <v>3912800</v>
      </c>
      <c r="M33" s="42">
        <f t="shared" si="3"/>
        <v>10000</v>
      </c>
    </row>
    <row r="34" spans="1:13" ht="16.5">
      <c r="A34" s="36">
        <v>33</v>
      </c>
      <c r="B34" s="36">
        <v>411</v>
      </c>
      <c r="C34" s="38">
        <v>4</v>
      </c>
      <c r="D34" s="39" t="s">
        <v>4</v>
      </c>
      <c r="E34" s="39">
        <v>606</v>
      </c>
      <c r="F34" s="39">
        <v>57</v>
      </c>
      <c r="G34" s="23">
        <f t="shared" si="0"/>
        <v>663</v>
      </c>
      <c r="H34" s="26">
        <f t="shared" si="4"/>
        <v>729.30000000000007</v>
      </c>
      <c r="I34" s="40">
        <v>7300</v>
      </c>
      <c r="J34" s="41">
        <f t="shared" si="5"/>
        <v>4839900</v>
      </c>
      <c r="K34" s="41">
        <f t="shared" si="1"/>
        <v>4597905</v>
      </c>
      <c r="L34" s="41">
        <f t="shared" si="2"/>
        <v>3871920</v>
      </c>
      <c r="M34" s="42">
        <f t="shared" si="3"/>
        <v>10000</v>
      </c>
    </row>
    <row r="35" spans="1:13" ht="16.5">
      <c r="A35" s="36">
        <v>34</v>
      </c>
      <c r="B35" s="36">
        <v>501</v>
      </c>
      <c r="C35" s="38">
        <v>5</v>
      </c>
      <c r="D35" s="39" t="s">
        <v>10</v>
      </c>
      <c r="E35" s="23">
        <v>874</v>
      </c>
      <c r="F35" s="23">
        <v>75</v>
      </c>
      <c r="G35" s="23">
        <f t="shared" si="0"/>
        <v>949</v>
      </c>
      <c r="H35" s="26">
        <f t="shared" si="4"/>
        <v>1043.9000000000001</v>
      </c>
      <c r="I35" s="40">
        <v>7300</v>
      </c>
      <c r="J35" s="41">
        <f t="shared" si="5"/>
        <v>6927700</v>
      </c>
      <c r="K35" s="41">
        <f t="shared" si="1"/>
        <v>6581315</v>
      </c>
      <c r="L35" s="41">
        <f t="shared" si="2"/>
        <v>5542160</v>
      </c>
      <c r="M35" s="42">
        <f t="shared" si="3"/>
        <v>14500</v>
      </c>
    </row>
    <row r="36" spans="1:13" ht="16.5">
      <c r="A36" s="36">
        <v>35</v>
      </c>
      <c r="B36" s="36">
        <v>502</v>
      </c>
      <c r="C36" s="38">
        <v>5</v>
      </c>
      <c r="D36" s="39" t="s">
        <v>4</v>
      </c>
      <c r="E36" s="39">
        <v>628</v>
      </c>
      <c r="F36" s="39">
        <v>67</v>
      </c>
      <c r="G36" s="23">
        <f t="shared" si="0"/>
        <v>695</v>
      </c>
      <c r="H36" s="26">
        <f t="shared" si="4"/>
        <v>764.50000000000011</v>
      </c>
      <c r="I36" s="40">
        <v>7300</v>
      </c>
      <c r="J36" s="41">
        <f t="shared" si="5"/>
        <v>5073500</v>
      </c>
      <c r="K36" s="41">
        <f t="shared" si="1"/>
        <v>4819825</v>
      </c>
      <c r="L36" s="41">
        <f t="shared" si="2"/>
        <v>4058800</v>
      </c>
      <c r="M36" s="42">
        <f t="shared" si="3"/>
        <v>10500</v>
      </c>
    </row>
    <row r="37" spans="1:13" ht="16.5">
      <c r="A37" s="36">
        <v>36</v>
      </c>
      <c r="B37" s="36">
        <v>503</v>
      </c>
      <c r="C37" s="38">
        <v>5</v>
      </c>
      <c r="D37" s="39" t="s">
        <v>4</v>
      </c>
      <c r="E37" s="39">
        <v>628</v>
      </c>
      <c r="F37" s="39">
        <v>67</v>
      </c>
      <c r="G37" s="23">
        <f t="shared" si="0"/>
        <v>695</v>
      </c>
      <c r="H37" s="26">
        <f t="shared" si="4"/>
        <v>764.50000000000011</v>
      </c>
      <c r="I37" s="40">
        <v>7300</v>
      </c>
      <c r="J37" s="41">
        <f t="shared" si="5"/>
        <v>5073500</v>
      </c>
      <c r="K37" s="41">
        <f t="shared" si="1"/>
        <v>4819825</v>
      </c>
      <c r="L37" s="41">
        <f t="shared" si="2"/>
        <v>4058800</v>
      </c>
      <c r="M37" s="42">
        <f t="shared" si="3"/>
        <v>10500</v>
      </c>
    </row>
    <row r="38" spans="1:13" ht="16.5">
      <c r="A38" s="36">
        <v>37</v>
      </c>
      <c r="B38" s="36">
        <v>504</v>
      </c>
      <c r="C38" s="38">
        <v>5</v>
      </c>
      <c r="D38" s="39" t="s">
        <v>10</v>
      </c>
      <c r="E38" s="39">
        <v>874</v>
      </c>
      <c r="F38" s="39">
        <v>75</v>
      </c>
      <c r="G38" s="23">
        <f t="shared" si="0"/>
        <v>949</v>
      </c>
      <c r="H38" s="26">
        <f t="shared" si="4"/>
        <v>1043.9000000000001</v>
      </c>
      <c r="I38" s="40">
        <v>7300</v>
      </c>
      <c r="J38" s="41">
        <f t="shared" si="5"/>
        <v>6927700</v>
      </c>
      <c r="K38" s="41">
        <f t="shared" si="1"/>
        <v>6581315</v>
      </c>
      <c r="L38" s="41">
        <f t="shared" si="2"/>
        <v>5542160</v>
      </c>
      <c r="M38" s="42">
        <f t="shared" si="3"/>
        <v>14500</v>
      </c>
    </row>
    <row r="39" spans="1:13" ht="16.5">
      <c r="A39" s="36">
        <v>38</v>
      </c>
      <c r="B39" s="36">
        <v>505</v>
      </c>
      <c r="C39" s="38">
        <v>5</v>
      </c>
      <c r="D39" s="39" t="s">
        <v>4</v>
      </c>
      <c r="E39" s="39">
        <v>603</v>
      </c>
      <c r="F39" s="39">
        <v>57</v>
      </c>
      <c r="G39" s="23">
        <f t="shared" si="0"/>
        <v>660</v>
      </c>
      <c r="H39" s="26">
        <f t="shared" si="4"/>
        <v>726.00000000000011</v>
      </c>
      <c r="I39" s="40">
        <v>7300</v>
      </c>
      <c r="J39" s="41">
        <f t="shared" si="5"/>
        <v>4818000</v>
      </c>
      <c r="K39" s="41">
        <f t="shared" si="1"/>
        <v>4577100</v>
      </c>
      <c r="L39" s="41">
        <f t="shared" si="2"/>
        <v>3854400</v>
      </c>
      <c r="M39" s="42">
        <f t="shared" si="3"/>
        <v>10000</v>
      </c>
    </row>
    <row r="40" spans="1:13" ht="16.5">
      <c r="A40" s="36">
        <v>39</v>
      </c>
      <c r="B40" s="36">
        <v>506</v>
      </c>
      <c r="C40" s="38">
        <v>5</v>
      </c>
      <c r="D40" s="39" t="s">
        <v>4</v>
      </c>
      <c r="E40" s="39">
        <v>626</v>
      </c>
      <c r="F40" s="39">
        <v>67</v>
      </c>
      <c r="G40" s="23">
        <f t="shared" si="0"/>
        <v>693</v>
      </c>
      <c r="H40" s="26">
        <f t="shared" si="4"/>
        <v>762.30000000000007</v>
      </c>
      <c r="I40" s="40">
        <v>7300</v>
      </c>
      <c r="J40" s="41">
        <f t="shared" si="5"/>
        <v>5058900</v>
      </c>
      <c r="K40" s="41">
        <f t="shared" si="1"/>
        <v>4805955</v>
      </c>
      <c r="L40" s="41">
        <f t="shared" si="2"/>
        <v>4047120</v>
      </c>
      <c r="M40" s="42">
        <f t="shared" si="3"/>
        <v>10500</v>
      </c>
    </row>
    <row r="41" spans="1:13" ht="16.5">
      <c r="A41" s="36">
        <v>40</v>
      </c>
      <c r="B41" s="36">
        <v>507</v>
      </c>
      <c r="C41" s="38">
        <v>5</v>
      </c>
      <c r="D41" s="39" t="s">
        <v>10</v>
      </c>
      <c r="E41" s="23">
        <v>865</v>
      </c>
      <c r="F41" s="23">
        <v>75</v>
      </c>
      <c r="G41" s="23">
        <f t="shared" si="0"/>
        <v>940</v>
      </c>
      <c r="H41" s="26">
        <f>G41*1.1</f>
        <v>1034</v>
      </c>
      <c r="I41" s="40">
        <v>7300</v>
      </c>
      <c r="J41" s="41">
        <f t="shared" si="5"/>
        <v>6862000</v>
      </c>
      <c r="K41" s="41">
        <f t="shared" si="1"/>
        <v>6518900</v>
      </c>
      <c r="L41" s="41">
        <f t="shared" si="2"/>
        <v>5489600</v>
      </c>
      <c r="M41" s="42">
        <f t="shared" si="3"/>
        <v>14500</v>
      </c>
    </row>
    <row r="42" spans="1:13" ht="16.5">
      <c r="A42" s="36">
        <v>41</v>
      </c>
      <c r="B42" s="36">
        <v>508</v>
      </c>
      <c r="C42" s="38">
        <v>5</v>
      </c>
      <c r="D42" s="39" t="s">
        <v>10</v>
      </c>
      <c r="E42" s="39">
        <v>891</v>
      </c>
      <c r="F42" s="39">
        <v>89</v>
      </c>
      <c r="G42" s="23">
        <f t="shared" si="0"/>
        <v>980</v>
      </c>
      <c r="H42" s="26">
        <f t="shared" si="4"/>
        <v>1078</v>
      </c>
      <c r="I42" s="40">
        <v>7300</v>
      </c>
      <c r="J42" s="41">
        <f t="shared" si="5"/>
        <v>7154000</v>
      </c>
      <c r="K42" s="41">
        <f t="shared" si="1"/>
        <v>6796300</v>
      </c>
      <c r="L42" s="41">
        <f t="shared" si="2"/>
        <v>5723200</v>
      </c>
      <c r="M42" s="42">
        <f t="shared" si="3"/>
        <v>15000</v>
      </c>
    </row>
    <row r="43" spans="1:13" ht="16.5">
      <c r="A43" s="36">
        <v>42</v>
      </c>
      <c r="B43" s="36">
        <v>509</v>
      </c>
      <c r="C43" s="38">
        <v>5</v>
      </c>
      <c r="D43" s="39" t="s">
        <v>10</v>
      </c>
      <c r="E43" s="39">
        <v>844</v>
      </c>
      <c r="F43" s="39">
        <v>68</v>
      </c>
      <c r="G43" s="23">
        <f t="shared" si="0"/>
        <v>912</v>
      </c>
      <c r="H43" s="26">
        <f t="shared" si="4"/>
        <v>1003.2</v>
      </c>
      <c r="I43" s="40">
        <v>7300</v>
      </c>
      <c r="J43" s="41">
        <f t="shared" si="5"/>
        <v>6657600</v>
      </c>
      <c r="K43" s="41">
        <f t="shared" si="1"/>
        <v>6324720</v>
      </c>
      <c r="L43" s="41">
        <f t="shared" si="2"/>
        <v>5326080</v>
      </c>
      <c r="M43" s="42">
        <f t="shared" si="3"/>
        <v>14000</v>
      </c>
    </row>
    <row r="44" spans="1:13" ht="16.5">
      <c r="A44" s="36">
        <v>43</v>
      </c>
      <c r="B44" s="36">
        <v>510</v>
      </c>
      <c r="C44" s="38">
        <v>5</v>
      </c>
      <c r="D44" s="39" t="s">
        <v>4</v>
      </c>
      <c r="E44" s="39">
        <v>603</v>
      </c>
      <c r="F44" s="39">
        <v>67</v>
      </c>
      <c r="G44" s="23">
        <f t="shared" si="0"/>
        <v>670</v>
      </c>
      <c r="H44" s="26">
        <f t="shared" si="4"/>
        <v>737.00000000000011</v>
      </c>
      <c r="I44" s="40">
        <v>7300</v>
      </c>
      <c r="J44" s="41">
        <f t="shared" si="5"/>
        <v>4891000</v>
      </c>
      <c r="K44" s="41">
        <f t="shared" si="1"/>
        <v>4646450</v>
      </c>
      <c r="L44" s="41">
        <f t="shared" si="2"/>
        <v>3912800</v>
      </c>
      <c r="M44" s="42">
        <f t="shared" si="3"/>
        <v>10000</v>
      </c>
    </row>
    <row r="45" spans="1:13" ht="16.5">
      <c r="A45" s="36">
        <v>44</v>
      </c>
      <c r="B45" s="36">
        <v>511</v>
      </c>
      <c r="C45" s="38">
        <v>5</v>
      </c>
      <c r="D45" s="39" t="s">
        <v>4</v>
      </c>
      <c r="E45" s="39">
        <v>606</v>
      </c>
      <c r="F45" s="39">
        <v>57</v>
      </c>
      <c r="G45" s="23">
        <f t="shared" si="0"/>
        <v>663</v>
      </c>
      <c r="H45" s="26">
        <f t="shared" si="4"/>
        <v>729.30000000000007</v>
      </c>
      <c r="I45" s="40">
        <v>7300</v>
      </c>
      <c r="J45" s="41">
        <f t="shared" si="5"/>
        <v>4839900</v>
      </c>
      <c r="K45" s="41">
        <f t="shared" si="1"/>
        <v>4597905</v>
      </c>
      <c r="L45" s="41">
        <f t="shared" si="2"/>
        <v>3871920</v>
      </c>
      <c r="M45" s="42">
        <f t="shared" si="3"/>
        <v>10000</v>
      </c>
    </row>
    <row r="46" spans="1:13" ht="16.5">
      <c r="A46" s="36">
        <v>45</v>
      </c>
      <c r="B46" s="36">
        <v>601</v>
      </c>
      <c r="C46" s="23">
        <v>6</v>
      </c>
      <c r="D46" s="39" t="s">
        <v>10</v>
      </c>
      <c r="E46" s="23">
        <v>874</v>
      </c>
      <c r="F46" s="23">
        <v>75</v>
      </c>
      <c r="G46" s="23">
        <f t="shared" si="0"/>
        <v>949</v>
      </c>
      <c r="H46" s="26">
        <f t="shared" si="4"/>
        <v>1043.9000000000001</v>
      </c>
      <c r="I46" s="40">
        <v>7300</v>
      </c>
      <c r="J46" s="41">
        <f t="shared" si="5"/>
        <v>6927700</v>
      </c>
      <c r="K46" s="41">
        <f t="shared" si="1"/>
        <v>6581315</v>
      </c>
      <c r="L46" s="41">
        <f t="shared" si="2"/>
        <v>5542160</v>
      </c>
      <c r="M46" s="42">
        <f t="shared" si="3"/>
        <v>14500</v>
      </c>
    </row>
    <row r="47" spans="1:13" ht="16.5">
      <c r="A47" s="36">
        <v>46</v>
      </c>
      <c r="B47" s="36">
        <v>602</v>
      </c>
      <c r="C47" s="23">
        <v>6</v>
      </c>
      <c r="D47" s="39" t="s">
        <v>4</v>
      </c>
      <c r="E47" s="39">
        <v>628</v>
      </c>
      <c r="F47" s="39">
        <v>67</v>
      </c>
      <c r="G47" s="23">
        <f t="shared" si="0"/>
        <v>695</v>
      </c>
      <c r="H47" s="26">
        <f t="shared" si="4"/>
        <v>764.50000000000011</v>
      </c>
      <c r="I47" s="40">
        <v>7300</v>
      </c>
      <c r="J47" s="41">
        <f>I47*G47</f>
        <v>5073500</v>
      </c>
      <c r="K47" s="41">
        <f t="shared" si="1"/>
        <v>4819825</v>
      </c>
      <c r="L47" s="41">
        <f t="shared" si="2"/>
        <v>4058800</v>
      </c>
      <c r="M47" s="42">
        <f t="shared" si="3"/>
        <v>10500</v>
      </c>
    </row>
    <row r="48" spans="1:13" ht="16.5">
      <c r="A48" s="36">
        <v>47</v>
      </c>
      <c r="B48" s="36">
        <v>603</v>
      </c>
      <c r="C48" s="23">
        <v>6</v>
      </c>
      <c r="D48" s="39" t="s">
        <v>4</v>
      </c>
      <c r="E48" s="39">
        <v>628</v>
      </c>
      <c r="F48" s="39">
        <v>67</v>
      </c>
      <c r="G48" s="23">
        <f t="shared" si="0"/>
        <v>695</v>
      </c>
      <c r="H48" s="26">
        <f t="shared" si="4"/>
        <v>764.50000000000011</v>
      </c>
      <c r="I48" s="40">
        <v>7300</v>
      </c>
      <c r="J48" s="41">
        <f t="shared" si="5"/>
        <v>5073500</v>
      </c>
      <c r="K48" s="41">
        <f t="shared" si="1"/>
        <v>4819825</v>
      </c>
      <c r="L48" s="41">
        <f t="shared" si="2"/>
        <v>4058800</v>
      </c>
      <c r="M48" s="42">
        <f t="shared" si="3"/>
        <v>10500</v>
      </c>
    </row>
    <row r="49" spans="1:13" ht="16.5">
      <c r="A49" s="36">
        <v>48</v>
      </c>
      <c r="B49" s="36">
        <v>604</v>
      </c>
      <c r="C49" s="23">
        <v>6</v>
      </c>
      <c r="D49" s="39" t="s">
        <v>10</v>
      </c>
      <c r="E49" s="39">
        <v>874</v>
      </c>
      <c r="F49" s="39">
        <v>75</v>
      </c>
      <c r="G49" s="23">
        <f t="shared" si="0"/>
        <v>949</v>
      </c>
      <c r="H49" s="26">
        <f t="shared" si="4"/>
        <v>1043.9000000000001</v>
      </c>
      <c r="I49" s="40">
        <v>7300</v>
      </c>
      <c r="J49" s="41">
        <f t="shared" si="5"/>
        <v>6927700</v>
      </c>
      <c r="K49" s="41">
        <f t="shared" si="1"/>
        <v>6581315</v>
      </c>
      <c r="L49" s="41">
        <f t="shared" si="2"/>
        <v>5542160</v>
      </c>
      <c r="M49" s="42">
        <f t="shared" si="3"/>
        <v>14500</v>
      </c>
    </row>
    <row r="50" spans="1:13" ht="16.5">
      <c r="A50" s="36">
        <v>49</v>
      </c>
      <c r="B50" s="36">
        <v>605</v>
      </c>
      <c r="C50" s="23">
        <v>6</v>
      </c>
      <c r="D50" s="39" t="s">
        <v>4</v>
      </c>
      <c r="E50" s="39">
        <v>603</v>
      </c>
      <c r="F50" s="39">
        <v>57</v>
      </c>
      <c r="G50" s="23">
        <f t="shared" si="0"/>
        <v>660</v>
      </c>
      <c r="H50" s="26">
        <f t="shared" si="4"/>
        <v>726.00000000000011</v>
      </c>
      <c r="I50" s="40">
        <v>7300</v>
      </c>
      <c r="J50" s="41">
        <f t="shared" si="5"/>
        <v>4818000</v>
      </c>
      <c r="K50" s="41">
        <f t="shared" si="1"/>
        <v>4577100</v>
      </c>
      <c r="L50" s="41">
        <f t="shared" si="2"/>
        <v>3854400</v>
      </c>
      <c r="M50" s="42">
        <f t="shared" si="3"/>
        <v>10000</v>
      </c>
    </row>
    <row r="51" spans="1:13" ht="16.5">
      <c r="A51" s="36">
        <v>50</v>
      </c>
      <c r="B51" s="36">
        <v>606</v>
      </c>
      <c r="C51" s="23">
        <v>6</v>
      </c>
      <c r="D51" s="39" t="s">
        <v>4</v>
      </c>
      <c r="E51" s="39">
        <v>626</v>
      </c>
      <c r="F51" s="39">
        <v>67</v>
      </c>
      <c r="G51" s="23">
        <f t="shared" si="0"/>
        <v>693</v>
      </c>
      <c r="H51" s="26">
        <f t="shared" si="4"/>
        <v>762.30000000000007</v>
      </c>
      <c r="I51" s="40">
        <v>7300</v>
      </c>
      <c r="J51" s="41">
        <f t="shared" si="5"/>
        <v>5058900</v>
      </c>
      <c r="K51" s="41">
        <f t="shared" si="1"/>
        <v>4805955</v>
      </c>
      <c r="L51" s="41">
        <f t="shared" si="2"/>
        <v>4047120</v>
      </c>
      <c r="M51" s="42">
        <f t="shared" si="3"/>
        <v>10500</v>
      </c>
    </row>
    <row r="52" spans="1:13" ht="16.5">
      <c r="A52" s="36">
        <v>51</v>
      </c>
      <c r="B52" s="36">
        <v>607</v>
      </c>
      <c r="C52" s="23">
        <v>6</v>
      </c>
      <c r="D52" s="39" t="s">
        <v>10</v>
      </c>
      <c r="E52" s="23">
        <v>865</v>
      </c>
      <c r="F52" s="23">
        <v>75</v>
      </c>
      <c r="G52" s="23">
        <f t="shared" si="0"/>
        <v>940</v>
      </c>
      <c r="H52" s="26">
        <f t="shared" si="4"/>
        <v>1034</v>
      </c>
      <c r="I52" s="40">
        <v>7300</v>
      </c>
      <c r="J52" s="41">
        <f t="shared" si="5"/>
        <v>6862000</v>
      </c>
      <c r="K52" s="41">
        <f t="shared" si="1"/>
        <v>6518900</v>
      </c>
      <c r="L52" s="41">
        <f t="shared" si="2"/>
        <v>5489600</v>
      </c>
      <c r="M52" s="42">
        <f t="shared" si="3"/>
        <v>14500</v>
      </c>
    </row>
    <row r="53" spans="1:13" ht="16.5">
      <c r="A53" s="36">
        <v>52</v>
      </c>
      <c r="B53" s="36">
        <v>608</v>
      </c>
      <c r="C53" s="23">
        <v>6</v>
      </c>
      <c r="D53" s="39" t="s">
        <v>10</v>
      </c>
      <c r="E53" s="39">
        <v>891</v>
      </c>
      <c r="F53" s="39">
        <v>89</v>
      </c>
      <c r="G53" s="23">
        <f t="shared" si="0"/>
        <v>980</v>
      </c>
      <c r="H53" s="26">
        <f>G53*1.1</f>
        <v>1078</v>
      </c>
      <c r="I53" s="40">
        <v>7300</v>
      </c>
      <c r="J53" s="41">
        <f t="shared" si="5"/>
        <v>7154000</v>
      </c>
      <c r="K53" s="41">
        <f t="shared" si="1"/>
        <v>6796300</v>
      </c>
      <c r="L53" s="41">
        <f t="shared" si="2"/>
        <v>5723200</v>
      </c>
      <c r="M53" s="42">
        <f t="shared" si="3"/>
        <v>15000</v>
      </c>
    </row>
    <row r="54" spans="1:13" ht="16.5">
      <c r="A54" s="36">
        <v>53</v>
      </c>
      <c r="B54" s="36">
        <v>609</v>
      </c>
      <c r="C54" s="23">
        <v>6</v>
      </c>
      <c r="D54" s="39" t="s">
        <v>10</v>
      </c>
      <c r="E54" s="39">
        <v>844</v>
      </c>
      <c r="F54" s="39">
        <v>68</v>
      </c>
      <c r="G54" s="23">
        <f t="shared" si="0"/>
        <v>912</v>
      </c>
      <c r="H54" s="26">
        <f t="shared" si="4"/>
        <v>1003.2</v>
      </c>
      <c r="I54" s="40">
        <v>7300</v>
      </c>
      <c r="J54" s="41">
        <f t="shared" si="5"/>
        <v>6657600</v>
      </c>
      <c r="K54" s="41">
        <f t="shared" si="1"/>
        <v>6324720</v>
      </c>
      <c r="L54" s="41">
        <f t="shared" si="2"/>
        <v>5326080</v>
      </c>
      <c r="M54" s="42">
        <f t="shared" si="3"/>
        <v>14000</v>
      </c>
    </row>
    <row r="55" spans="1:13" ht="16.5">
      <c r="A55" s="36">
        <v>54</v>
      </c>
      <c r="B55" s="36">
        <v>610</v>
      </c>
      <c r="C55" s="23">
        <v>6</v>
      </c>
      <c r="D55" s="39" t="s">
        <v>4</v>
      </c>
      <c r="E55" s="39">
        <v>603</v>
      </c>
      <c r="F55" s="39">
        <v>67</v>
      </c>
      <c r="G55" s="23">
        <f t="shared" si="0"/>
        <v>670</v>
      </c>
      <c r="H55" s="26">
        <f t="shared" si="4"/>
        <v>737.00000000000011</v>
      </c>
      <c r="I55" s="40">
        <v>7300</v>
      </c>
      <c r="J55" s="41">
        <f t="shared" si="5"/>
        <v>4891000</v>
      </c>
      <c r="K55" s="41">
        <f t="shared" si="1"/>
        <v>4646450</v>
      </c>
      <c r="L55" s="41">
        <f t="shared" si="2"/>
        <v>3912800</v>
      </c>
      <c r="M55" s="42">
        <f t="shared" si="3"/>
        <v>10000</v>
      </c>
    </row>
    <row r="56" spans="1:13" ht="16.5">
      <c r="A56" s="36">
        <v>55</v>
      </c>
      <c r="B56" s="36">
        <v>611</v>
      </c>
      <c r="C56" s="23">
        <v>6</v>
      </c>
      <c r="D56" s="39" t="s">
        <v>4</v>
      </c>
      <c r="E56" s="39">
        <v>606</v>
      </c>
      <c r="F56" s="39">
        <v>57</v>
      </c>
      <c r="G56" s="23">
        <f t="shared" si="0"/>
        <v>663</v>
      </c>
      <c r="H56" s="26">
        <f t="shared" si="4"/>
        <v>729.30000000000007</v>
      </c>
      <c r="I56" s="40">
        <v>7300</v>
      </c>
      <c r="J56" s="41">
        <f t="shared" si="5"/>
        <v>4839900</v>
      </c>
      <c r="K56" s="41">
        <f t="shared" si="1"/>
        <v>4597905</v>
      </c>
      <c r="L56" s="41">
        <f t="shared" si="2"/>
        <v>3871920</v>
      </c>
      <c r="M56" s="42">
        <f t="shared" si="3"/>
        <v>10000</v>
      </c>
    </row>
    <row r="57" spans="1:13" ht="16.5">
      <c r="A57" s="36">
        <v>56</v>
      </c>
      <c r="B57" s="23">
        <v>701</v>
      </c>
      <c r="C57" s="23">
        <v>7</v>
      </c>
      <c r="D57" s="39" t="s">
        <v>10</v>
      </c>
      <c r="E57" s="23">
        <v>874</v>
      </c>
      <c r="F57" s="23">
        <v>75</v>
      </c>
      <c r="G57" s="23">
        <f t="shared" si="0"/>
        <v>949</v>
      </c>
      <c r="H57" s="26">
        <f t="shared" si="4"/>
        <v>1043.9000000000001</v>
      </c>
      <c r="I57" s="40">
        <v>7300</v>
      </c>
      <c r="J57" s="41">
        <f t="shared" si="5"/>
        <v>6927700</v>
      </c>
      <c r="K57" s="41">
        <f t="shared" si="1"/>
        <v>6581315</v>
      </c>
      <c r="L57" s="41">
        <f t="shared" si="2"/>
        <v>5542160</v>
      </c>
      <c r="M57" s="42">
        <f t="shared" si="3"/>
        <v>14500</v>
      </c>
    </row>
    <row r="58" spans="1:13" ht="16.5">
      <c r="A58" s="36">
        <v>57</v>
      </c>
      <c r="B58" s="23">
        <v>702</v>
      </c>
      <c r="C58" s="23">
        <v>7</v>
      </c>
      <c r="D58" s="39" t="s">
        <v>4</v>
      </c>
      <c r="E58" s="39">
        <v>628</v>
      </c>
      <c r="F58" s="39">
        <v>67</v>
      </c>
      <c r="G58" s="23">
        <f t="shared" si="0"/>
        <v>695</v>
      </c>
      <c r="H58" s="26">
        <f t="shared" si="4"/>
        <v>764.50000000000011</v>
      </c>
      <c r="I58" s="40">
        <v>7300</v>
      </c>
      <c r="J58" s="41">
        <f t="shared" si="5"/>
        <v>5073500</v>
      </c>
      <c r="K58" s="41">
        <f t="shared" si="1"/>
        <v>4819825</v>
      </c>
      <c r="L58" s="41">
        <f t="shared" si="2"/>
        <v>4058800</v>
      </c>
      <c r="M58" s="42">
        <f t="shared" si="3"/>
        <v>10500</v>
      </c>
    </row>
    <row r="59" spans="1:13" ht="16.5">
      <c r="A59" s="36">
        <v>58</v>
      </c>
      <c r="B59" s="23">
        <v>703</v>
      </c>
      <c r="C59" s="23">
        <v>7</v>
      </c>
      <c r="D59" s="39" t="s">
        <v>4</v>
      </c>
      <c r="E59" s="39">
        <v>628</v>
      </c>
      <c r="F59" s="39">
        <v>67</v>
      </c>
      <c r="G59" s="23">
        <f t="shared" si="0"/>
        <v>695</v>
      </c>
      <c r="H59" s="26">
        <f t="shared" si="4"/>
        <v>764.50000000000011</v>
      </c>
      <c r="I59" s="40">
        <v>7300</v>
      </c>
      <c r="J59" s="41">
        <f t="shared" si="5"/>
        <v>5073500</v>
      </c>
      <c r="K59" s="41">
        <f t="shared" si="1"/>
        <v>4819825</v>
      </c>
      <c r="L59" s="41">
        <f t="shared" si="2"/>
        <v>4058800</v>
      </c>
      <c r="M59" s="42">
        <f t="shared" si="3"/>
        <v>10500</v>
      </c>
    </row>
    <row r="60" spans="1:13" ht="16.5">
      <c r="A60" s="36">
        <v>59</v>
      </c>
      <c r="B60" s="23">
        <v>704</v>
      </c>
      <c r="C60" s="23">
        <v>7</v>
      </c>
      <c r="D60" s="39" t="s">
        <v>10</v>
      </c>
      <c r="E60" s="39">
        <v>874</v>
      </c>
      <c r="F60" s="39">
        <v>75</v>
      </c>
      <c r="G60" s="23">
        <f t="shared" si="0"/>
        <v>949</v>
      </c>
      <c r="H60" s="26">
        <f t="shared" si="4"/>
        <v>1043.9000000000001</v>
      </c>
      <c r="I60" s="40">
        <v>7300</v>
      </c>
      <c r="J60" s="41">
        <f t="shared" si="5"/>
        <v>6927700</v>
      </c>
      <c r="K60" s="41">
        <f t="shared" si="1"/>
        <v>6581315</v>
      </c>
      <c r="L60" s="41">
        <f t="shared" si="2"/>
        <v>5542160</v>
      </c>
      <c r="M60" s="42">
        <f t="shared" si="3"/>
        <v>14500</v>
      </c>
    </row>
    <row r="61" spans="1:13" ht="16.5">
      <c r="A61" s="36">
        <v>60</v>
      </c>
      <c r="B61" s="23">
        <v>705</v>
      </c>
      <c r="C61" s="23">
        <v>7</v>
      </c>
      <c r="D61" s="39" t="s">
        <v>4</v>
      </c>
      <c r="E61" s="39">
        <v>603</v>
      </c>
      <c r="F61" s="39">
        <v>57</v>
      </c>
      <c r="G61" s="23">
        <f t="shared" si="0"/>
        <v>660</v>
      </c>
      <c r="H61" s="26">
        <f t="shared" si="4"/>
        <v>726.00000000000011</v>
      </c>
      <c r="I61" s="40">
        <v>7300</v>
      </c>
      <c r="J61" s="41">
        <f t="shared" si="5"/>
        <v>4818000</v>
      </c>
      <c r="K61" s="41">
        <f t="shared" si="1"/>
        <v>4577100</v>
      </c>
      <c r="L61" s="41">
        <f t="shared" si="2"/>
        <v>3854400</v>
      </c>
      <c r="M61" s="42">
        <f t="shared" si="3"/>
        <v>10000</v>
      </c>
    </row>
    <row r="62" spans="1:13" ht="16.5">
      <c r="A62" s="36">
        <v>61</v>
      </c>
      <c r="B62" s="23">
        <v>706</v>
      </c>
      <c r="C62" s="23">
        <v>7</v>
      </c>
      <c r="D62" s="39" t="s">
        <v>4</v>
      </c>
      <c r="E62" s="39">
        <v>626</v>
      </c>
      <c r="F62" s="39">
        <v>67</v>
      </c>
      <c r="G62" s="23">
        <f t="shared" si="0"/>
        <v>693</v>
      </c>
      <c r="H62" s="26">
        <f t="shared" si="4"/>
        <v>762.30000000000007</v>
      </c>
      <c r="I62" s="40">
        <v>7300</v>
      </c>
      <c r="J62" s="41">
        <f>I62*G62</f>
        <v>5058900</v>
      </c>
      <c r="K62" s="41">
        <f t="shared" si="1"/>
        <v>4805955</v>
      </c>
      <c r="L62" s="41">
        <f t="shared" si="2"/>
        <v>4047120</v>
      </c>
      <c r="M62" s="42">
        <f t="shared" si="3"/>
        <v>10500</v>
      </c>
    </row>
    <row r="63" spans="1:13" ht="16.5">
      <c r="A63" s="36">
        <v>62</v>
      </c>
      <c r="B63" s="23">
        <v>707</v>
      </c>
      <c r="C63" s="23">
        <v>7</v>
      </c>
      <c r="D63" s="39" t="s">
        <v>10</v>
      </c>
      <c r="E63" s="23">
        <v>865</v>
      </c>
      <c r="F63" s="23">
        <v>75</v>
      </c>
      <c r="G63" s="23">
        <f t="shared" si="0"/>
        <v>940</v>
      </c>
      <c r="H63" s="26">
        <f t="shared" si="4"/>
        <v>1034</v>
      </c>
      <c r="I63" s="40">
        <v>7300</v>
      </c>
      <c r="J63" s="41">
        <f t="shared" si="5"/>
        <v>6862000</v>
      </c>
      <c r="K63" s="41">
        <f t="shared" si="1"/>
        <v>6518900</v>
      </c>
      <c r="L63" s="41">
        <f t="shared" si="2"/>
        <v>5489600</v>
      </c>
      <c r="M63" s="42">
        <f t="shared" si="3"/>
        <v>14500</v>
      </c>
    </row>
    <row r="64" spans="1:13" ht="16.5">
      <c r="A64" s="36">
        <v>63</v>
      </c>
      <c r="B64" s="23">
        <v>708</v>
      </c>
      <c r="C64" s="23">
        <v>7</v>
      </c>
      <c r="D64" s="39" t="s">
        <v>10</v>
      </c>
      <c r="E64" s="39">
        <v>891</v>
      </c>
      <c r="F64" s="39">
        <v>89</v>
      </c>
      <c r="G64" s="23">
        <f t="shared" si="0"/>
        <v>980</v>
      </c>
      <c r="H64" s="26">
        <f t="shared" si="4"/>
        <v>1078</v>
      </c>
      <c r="I64" s="40">
        <v>7300</v>
      </c>
      <c r="J64" s="41">
        <f t="shared" si="5"/>
        <v>7154000</v>
      </c>
      <c r="K64" s="41">
        <f t="shared" si="1"/>
        <v>6796300</v>
      </c>
      <c r="L64" s="41">
        <f t="shared" si="2"/>
        <v>5723200</v>
      </c>
      <c r="M64" s="42">
        <f t="shared" si="3"/>
        <v>15000</v>
      </c>
    </row>
    <row r="65" spans="1:13" ht="16.5">
      <c r="A65" s="36">
        <v>64</v>
      </c>
      <c r="B65" s="23">
        <v>709</v>
      </c>
      <c r="C65" s="23">
        <v>7</v>
      </c>
      <c r="D65" s="39" t="s">
        <v>10</v>
      </c>
      <c r="E65" s="39">
        <v>844</v>
      </c>
      <c r="F65" s="39">
        <v>68</v>
      </c>
      <c r="G65" s="23">
        <f t="shared" si="0"/>
        <v>912</v>
      </c>
      <c r="H65" s="26">
        <f>G65*1.1</f>
        <v>1003.2</v>
      </c>
      <c r="I65" s="40">
        <v>7300</v>
      </c>
      <c r="J65" s="41">
        <f t="shared" si="5"/>
        <v>6657600</v>
      </c>
      <c r="K65" s="41">
        <f t="shared" si="1"/>
        <v>6324720</v>
      </c>
      <c r="L65" s="41">
        <f t="shared" si="2"/>
        <v>5326080</v>
      </c>
      <c r="M65" s="42">
        <f t="shared" si="3"/>
        <v>14000</v>
      </c>
    </row>
    <row r="66" spans="1:13" ht="16.5">
      <c r="A66" s="36">
        <v>65</v>
      </c>
      <c r="B66" s="23">
        <v>710</v>
      </c>
      <c r="C66" s="23">
        <v>7</v>
      </c>
      <c r="D66" s="39" t="s">
        <v>4</v>
      </c>
      <c r="E66" s="39">
        <v>603</v>
      </c>
      <c r="F66" s="39">
        <v>67</v>
      </c>
      <c r="G66" s="23">
        <f t="shared" ref="G66:G89" si="6">E66+F66</f>
        <v>670</v>
      </c>
      <c r="H66" s="26">
        <f t="shared" si="4"/>
        <v>737.00000000000011</v>
      </c>
      <c r="I66" s="40">
        <v>7300</v>
      </c>
      <c r="J66" s="41">
        <f t="shared" si="5"/>
        <v>4891000</v>
      </c>
      <c r="K66" s="41">
        <f t="shared" ref="K66:K89" si="7">J66*0.95</f>
        <v>4646450</v>
      </c>
      <c r="L66" s="41">
        <f t="shared" ref="L66:L89" si="8">J66*0.8</f>
        <v>3912800</v>
      </c>
      <c r="M66" s="42">
        <f t="shared" ref="M66:M89" si="9">MROUND((J66*0.025/12),500)</f>
        <v>10000</v>
      </c>
    </row>
    <row r="67" spans="1:13" ht="16.5">
      <c r="A67" s="36">
        <v>66</v>
      </c>
      <c r="B67" s="23">
        <v>711</v>
      </c>
      <c r="C67" s="23">
        <v>7</v>
      </c>
      <c r="D67" s="39" t="s">
        <v>4</v>
      </c>
      <c r="E67" s="39">
        <v>606</v>
      </c>
      <c r="F67" s="39">
        <v>57</v>
      </c>
      <c r="G67" s="23">
        <f t="shared" si="6"/>
        <v>663</v>
      </c>
      <c r="H67" s="26">
        <f t="shared" ref="H67:H77" si="10">G67*1.1</f>
        <v>729.30000000000007</v>
      </c>
      <c r="I67" s="40">
        <v>7300</v>
      </c>
      <c r="J67" s="41">
        <f t="shared" ref="J67:J71" si="11">I67*G67</f>
        <v>4839900</v>
      </c>
      <c r="K67" s="41">
        <f t="shared" si="7"/>
        <v>4597905</v>
      </c>
      <c r="L67" s="41">
        <f t="shared" si="8"/>
        <v>3871920</v>
      </c>
      <c r="M67" s="42">
        <f t="shared" si="9"/>
        <v>10000</v>
      </c>
    </row>
    <row r="68" spans="1:13" ht="16.5">
      <c r="A68" s="36">
        <v>67</v>
      </c>
      <c r="B68" s="23">
        <v>801</v>
      </c>
      <c r="C68" s="23">
        <v>8</v>
      </c>
      <c r="D68" s="39" t="s">
        <v>10</v>
      </c>
      <c r="E68" s="23">
        <v>874</v>
      </c>
      <c r="F68" s="23">
        <v>75</v>
      </c>
      <c r="G68" s="23">
        <f t="shared" si="6"/>
        <v>949</v>
      </c>
      <c r="H68" s="26">
        <f t="shared" si="10"/>
        <v>1043.9000000000001</v>
      </c>
      <c r="I68" s="40">
        <v>7300</v>
      </c>
      <c r="J68" s="41">
        <f t="shared" si="11"/>
        <v>6927700</v>
      </c>
      <c r="K68" s="41">
        <f t="shared" si="7"/>
        <v>6581315</v>
      </c>
      <c r="L68" s="41">
        <f t="shared" si="8"/>
        <v>5542160</v>
      </c>
      <c r="M68" s="42">
        <f t="shared" si="9"/>
        <v>14500</v>
      </c>
    </row>
    <row r="69" spans="1:13" ht="16.5">
      <c r="A69" s="36">
        <v>68</v>
      </c>
      <c r="B69" s="23">
        <v>802</v>
      </c>
      <c r="C69" s="23">
        <v>8</v>
      </c>
      <c r="D69" s="39" t="s">
        <v>4</v>
      </c>
      <c r="E69" s="39">
        <v>628</v>
      </c>
      <c r="F69" s="39">
        <v>67</v>
      </c>
      <c r="G69" s="23">
        <f t="shared" si="6"/>
        <v>695</v>
      </c>
      <c r="H69" s="26">
        <f t="shared" si="10"/>
        <v>764.50000000000011</v>
      </c>
      <c r="I69" s="40">
        <v>7300</v>
      </c>
      <c r="J69" s="41">
        <f t="shared" si="11"/>
        <v>5073500</v>
      </c>
      <c r="K69" s="41">
        <f t="shared" si="7"/>
        <v>4819825</v>
      </c>
      <c r="L69" s="41">
        <f t="shared" si="8"/>
        <v>4058800</v>
      </c>
      <c r="M69" s="42">
        <f t="shared" si="9"/>
        <v>10500</v>
      </c>
    </row>
    <row r="70" spans="1:13" ht="16.5">
      <c r="A70" s="36">
        <v>69</v>
      </c>
      <c r="B70" s="23">
        <v>803</v>
      </c>
      <c r="C70" s="23">
        <v>8</v>
      </c>
      <c r="D70" s="39" t="s">
        <v>4</v>
      </c>
      <c r="E70" s="39">
        <v>628</v>
      </c>
      <c r="F70" s="39">
        <v>67</v>
      </c>
      <c r="G70" s="23">
        <f t="shared" si="6"/>
        <v>695</v>
      </c>
      <c r="H70" s="26">
        <f t="shared" si="10"/>
        <v>764.50000000000011</v>
      </c>
      <c r="I70" s="40">
        <v>7300</v>
      </c>
      <c r="J70" s="41">
        <f t="shared" si="11"/>
        <v>5073500</v>
      </c>
      <c r="K70" s="41">
        <f t="shared" si="7"/>
        <v>4819825</v>
      </c>
      <c r="L70" s="41">
        <f t="shared" si="8"/>
        <v>4058800</v>
      </c>
      <c r="M70" s="42">
        <f t="shared" si="9"/>
        <v>10500</v>
      </c>
    </row>
    <row r="71" spans="1:13" ht="16.5">
      <c r="A71" s="36">
        <v>70</v>
      </c>
      <c r="B71" s="23">
        <v>804</v>
      </c>
      <c r="C71" s="23">
        <v>8</v>
      </c>
      <c r="D71" s="39" t="s">
        <v>10</v>
      </c>
      <c r="E71" s="39">
        <v>874</v>
      </c>
      <c r="F71" s="39">
        <v>75</v>
      </c>
      <c r="G71" s="23">
        <f t="shared" si="6"/>
        <v>949</v>
      </c>
      <c r="H71" s="26">
        <f t="shared" si="10"/>
        <v>1043.9000000000001</v>
      </c>
      <c r="I71" s="40">
        <v>7300</v>
      </c>
      <c r="J71" s="41">
        <f t="shared" si="11"/>
        <v>6927700</v>
      </c>
      <c r="K71" s="41">
        <f t="shared" si="7"/>
        <v>6581315</v>
      </c>
      <c r="L71" s="41">
        <f t="shared" si="8"/>
        <v>5542160</v>
      </c>
      <c r="M71" s="42">
        <f t="shared" si="9"/>
        <v>14500</v>
      </c>
    </row>
    <row r="72" spans="1:13" ht="16.5">
      <c r="A72" s="36">
        <v>71</v>
      </c>
      <c r="B72" s="23">
        <v>805</v>
      </c>
      <c r="C72" s="23">
        <v>8</v>
      </c>
      <c r="D72" s="39" t="s">
        <v>4</v>
      </c>
      <c r="E72" s="39">
        <v>603</v>
      </c>
      <c r="F72" s="39">
        <v>57</v>
      </c>
      <c r="G72" s="23">
        <f t="shared" si="6"/>
        <v>660</v>
      </c>
      <c r="H72" s="26">
        <f t="shared" si="10"/>
        <v>726.00000000000011</v>
      </c>
      <c r="I72" s="40">
        <v>7300</v>
      </c>
      <c r="J72" s="41">
        <f>I72*G72</f>
        <v>4818000</v>
      </c>
      <c r="K72" s="41">
        <f t="shared" si="7"/>
        <v>4577100</v>
      </c>
      <c r="L72" s="41">
        <f t="shared" si="8"/>
        <v>3854400</v>
      </c>
      <c r="M72" s="42">
        <f t="shared" si="9"/>
        <v>10000</v>
      </c>
    </row>
    <row r="73" spans="1:13" ht="16.5">
      <c r="A73" s="36">
        <v>72</v>
      </c>
      <c r="B73" s="23">
        <v>806</v>
      </c>
      <c r="C73" s="23">
        <v>8</v>
      </c>
      <c r="D73" s="39" t="s">
        <v>4</v>
      </c>
      <c r="E73" s="39">
        <v>626</v>
      </c>
      <c r="F73" s="39">
        <v>67</v>
      </c>
      <c r="G73" s="23">
        <f t="shared" si="6"/>
        <v>693</v>
      </c>
      <c r="H73" s="26">
        <f t="shared" si="10"/>
        <v>762.30000000000007</v>
      </c>
      <c r="I73" s="40">
        <v>7300</v>
      </c>
      <c r="J73" s="41">
        <f t="shared" ref="J73:J84" si="12">I73*G73</f>
        <v>5058900</v>
      </c>
      <c r="K73" s="41">
        <f t="shared" si="7"/>
        <v>4805955</v>
      </c>
      <c r="L73" s="41">
        <f t="shared" si="8"/>
        <v>4047120</v>
      </c>
      <c r="M73" s="42">
        <f t="shared" si="9"/>
        <v>10500</v>
      </c>
    </row>
    <row r="74" spans="1:13" ht="16.5">
      <c r="A74" s="36">
        <v>73</v>
      </c>
      <c r="B74" s="23">
        <v>807</v>
      </c>
      <c r="C74" s="23">
        <v>8</v>
      </c>
      <c r="D74" s="39" t="s">
        <v>10</v>
      </c>
      <c r="E74" s="23">
        <v>865</v>
      </c>
      <c r="F74" s="23">
        <v>75</v>
      </c>
      <c r="G74" s="23">
        <f t="shared" si="6"/>
        <v>940</v>
      </c>
      <c r="H74" s="26">
        <f t="shared" si="10"/>
        <v>1034</v>
      </c>
      <c r="I74" s="40">
        <v>7300</v>
      </c>
      <c r="J74" s="41">
        <f t="shared" si="12"/>
        <v>6862000</v>
      </c>
      <c r="K74" s="41">
        <f t="shared" si="7"/>
        <v>6518900</v>
      </c>
      <c r="L74" s="41">
        <f t="shared" si="8"/>
        <v>5489600</v>
      </c>
      <c r="M74" s="42">
        <f t="shared" si="9"/>
        <v>14500</v>
      </c>
    </row>
    <row r="75" spans="1:13" ht="16.5">
      <c r="A75" s="36">
        <v>74</v>
      </c>
      <c r="B75" s="23">
        <v>808</v>
      </c>
      <c r="C75" s="23">
        <v>8</v>
      </c>
      <c r="D75" s="39" t="s">
        <v>10</v>
      </c>
      <c r="E75" s="39">
        <v>891</v>
      </c>
      <c r="F75" s="39">
        <v>89</v>
      </c>
      <c r="G75" s="23">
        <f t="shared" si="6"/>
        <v>980</v>
      </c>
      <c r="H75" s="26">
        <f t="shared" si="10"/>
        <v>1078</v>
      </c>
      <c r="I75" s="40">
        <v>7300</v>
      </c>
      <c r="J75" s="41">
        <f t="shared" si="12"/>
        <v>7154000</v>
      </c>
      <c r="K75" s="41">
        <f t="shared" si="7"/>
        <v>6796300</v>
      </c>
      <c r="L75" s="41">
        <f t="shared" si="8"/>
        <v>5723200</v>
      </c>
      <c r="M75" s="42">
        <f t="shared" si="9"/>
        <v>15000</v>
      </c>
    </row>
    <row r="76" spans="1:13" ht="16.5">
      <c r="A76" s="36">
        <v>75</v>
      </c>
      <c r="B76" s="23">
        <v>809</v>
      </c>
      <c r="C76" s="23">
        <v>8</v>
      </c>
      <c r="D76" s="39" t="s">
        <v>10</v>
      </c>
      <c r="E76" s="39">
        <v>844</v>
      </c>
      <c r="F76" s="39">
        <v>68</v>
      </c>
      <c r="G76" s="23">
        <f t="shared" si="6"/>
        <v>912</v>
      </c>
      <c r="H76" s="26">
        <f t="shared" si="10"/>
        <v>1003.2</v>
      </c>
      <c r="I76" s="40">
        <v>7300</v>
      </c>
      <c r="J76" s="41">
        <f t="shared" si="12"/>
        <v>6657600</v>
      </c>
      <c r="K76" s="41">
        <f t="shared" si="7"/>
        <v>6324720</v>
      </c>
      <c r="L76" s="41">
        <f t="shared" si="8"/>
        <v>5326080</v>
      </c>
      <c r="M76" s="42">
        <f t="shared" si="9"/>
        <v>14000</v>
      </c>
    </row>
    <row r="77" spans="1:13" ht="16.5">
      <c r="A77" s="36">
        <v>76</v>
      </c>
      <c r="B77" s="23">
        <v>810</v>
      </c>
      <c r="C77" s="23">
        <v>8</v>
      </c>
      <c r="D77" s="39" t="s">
        <v>4</v>
      </c>
      <c r="E77" s="39">
        <v>603</v>
      </c>
      <c r="F77" s="39">
        <v>67</v>
      </c>
      <c r="G77" s="23">
        <f t="shared" si="6"/>
        <v>670</v>
      </c>
      <c r="H77" s="26">
        <f t="shared" si="10"/>
        <v>737.00000000000011</v>
      </c>
      <c r="I77" s="40">
        <v>7300</v>
      </c>
      <c r="J77" s="41">
        <f t="shared" si="12"/>
        <v>4891000</v>
      </c>
      <c r="K77" s="41">
        <f t="shared" si="7"/>
        <v>4646450</v>
      </c>
      <c r="L77" s="41">
        <f t="shared" si="8"/>
        <v>3912800</v>
      </c>
      <c r="M77" s="42">
        <f t="shared" si="9"/>
        <v>10000</v>
      </c>
    </row>
    <row r="78" spans="1:13" ht="16.5">
      <c r="A78" s="36">
        <v>77</v>
      </c>
      <c r="B78" s="23">
        <v>811</v>
      </c>
      <c r="C78" s="23">
        <v>8</v>
      </c>
      <c r="D78" s="39" t="s">
        <v>4</v>
      </c>
      <c r="E78" s="39">
        <v>606</v>
      </c>
      <c r="F78" s="39">
        <v>57</v>
      </c>
      <c r="G78" s="23">
        <f t="shared" si="6"/>
        <v>663</v>
      </c>
      <c r="H78" s="26">
        <f>G78*1.1</f>
        <v>729.30000000000007</v>
      </c>
      <c r="I78" s="40">
        <v>7300</v>
      </c>
      <c r="J78" s="41">
        <f t="shared" si="12"/>
        <v>4839900</v>
      </c>
      <c r="K78" s="41">
        <f t="shared" si="7"/>
        <v>4597905</v>
      </c>
      <c r="L78" s="41">
        <f t="shared" si="8"/>
        <v>3871920</v>
      </c>
      <c r="M78" s="42">
        <f t="shared" si="9"/>
        <v>10000</v>
      </c>
    </row>
    <row r="79" spans="1:13" ht="16.5">
      <c r="A79" s="36">
        <v>78</v>
      </c>
      <c r="B79" s="23">
        <v>901</v>
      </c>
      <c r="C79" s="23">
        <v>9</v>
      </c>
      <c r="D79" s="39" t="s">
        <v>10</v>
      </c>
      <c r="E79" s="23">
        <v>874</v>
      </c>
      <c r="F79" s="23">
        <v>75</v>
      </c>
      <c r="G79" s="23">
        <f t="shared" si="6"/>
        <v>949</v>
      </c>
      <c r="H79" s="26">
        <f t="shared" ref="H79:H89" si="13">G79*1.1</f>
        <v>1043.9000000000001</v>
      </c>
      <c r="I79" s="40">
        <v>7300</v>
      </c>
      <c r="J79" s="41">
        <f t="shared" si="12"/>
        <v>6927700</v>
      </c>
      <c r="K79" s="41">
        <f t="shared" si="7"/>
        <v>6581315</v>
      </c>
      <c r="L79" s="41">
        <f t="shared" si="8"/>
        <v>5542160</v>
      </c>
      <c r="M79" s="42">
        <f t="shared" si="9"/>
        <v>14500</v>
      </c>
    </row>
    <row r="80" spans="1:13" ht="16.5">
      <c r="A80" s="36">
        <v>79</v>
      </c>
      <c r="B80" s="23">
        <v>902</v>
      </c>
      <c r="C80" s="23">
        <v>9</v>
      </c>
      <c r="D80" s="39" t="s">
        <v>4</v>
      </c>
      <c r="E80" s="39">
        <v>628</v>
      </c>
      <c r="F80" s="39">
        <v>67</v>
      </c>
      <c r="G80" s="23">
        <f t="shared" si="6"/>
        <v>695</v>
      </c>
      <c r="H80" s="26">
        <f t="shared" si="13"/>
        <v>764.50000000000011</v>
      </c>
      <c r="I80" s="40">
        <v>7300</v>
      </c>
      <c r="J80" s="41">
        <f t="shared" si="12"/>
        <v>5073500</v>
      </c>
      <c r="K80" s="41">
        <f t="shared" si="7"/>
        <v>4819825</v>
      </c>
      <c r="L80" s="41">
        <f t="shared" si="8"/>
        <v>4058800</v>
      </c>
      <c r="M80" s="42">
        <f t="shared" si="9"/>
        <v>10500</v>
      </c>
    </row>
    <row r="81" spans="1:13" ht="16.5">
      <c r="A81" s="36">
        <v>80</v>
      </c>
      <c r="B81" s="23">
        <v>903</v>
      </c>
      <c r="C81" s="23">
        <v>9</v>
      </c>
      <c r="D81" s="39" t="s">
        <v>4</v>
      </c>
      <c r="E81" s="39">
        <v>628</v>
      </c>
      <c r="F81" s="39">
        <v>67</v>
      </c>
      <c r="G81" s="23">
        <f t="shared" si="6"/>
        <v>695</v>
      </c>
      <c r="H81" s="26">
        <f t="shared" si="13"/>
        <v>764.50000000000011</v>
      </c>
      <c r="I81" s="40">
        <v>7300</v>
      </c>
      <c r="J81" s="41">
        <f t="shared" si="12"/>
        <v>5073500</v>
      </c>
      <c r="K81" s="41">
        <f t="shared" si="7"/>
        <v>4819825</v>
      </c>
      <c r="L81" s="41">
        <f t="shared" si="8"/>
        <v>4058800</v>
      </c>
      <c r="M81" s="42">
        <f t="shared" si="9"/>
        <v>10500</v>
      </c>
    </row>
    <row r="82" spans="1:13" ht="16.5">
      <c r="A82" s="36">
        <v>81</v>
      </c>
      <c r="B82" s="23">
        <v>904</v>
      </c>
      <c r="C82" s="23">
        <v>9</v>
      </c>
      <c r="D82" s="39" t="s">
        <v>10</v>
      </c>
      <c r="E82" s="39">
        <v>874</v>
      </c>
      <c r="F82" s="39">
        <v>75</v>
      </c>
      <c r="G82" s="23">
        <f t="shared" si="6"/>
        <v>949</v>
      </c>
      <c r="H82" s="26">
        <f t="shared" si="13"/>
        <v>1043.9000000000001</v>
      </c>
      <c r="I82" s="40">
        <v>7300</v>
      </c>
      <c r="J82" s="41">
        <f t="shared" si="12"/>
        <v>6927700</v>
      </c>
      <c r="K82" s="41">
        <f t="shared" si="7"/>
        <v>6581315</v>
      </c>
      <c r="L82" s="41">
        <f t="shared" si="8"/>
        <v>5542160</v>
      </c>
      <c r="M82" s="42">
        <f t="shared" si="9"/>
        <v>14500</v>
      </c>
    </row>
    <row r="83" spans="1:13" ht="16.5">
      <c r="A83" s="36">
        <v>82</v>
      </c>
      <c r="B83" s="23">
        <v>905</v>
      </c>
      <c r="C83" s="23">
        <v>9</v>
      </c>
      <c r="D83" s="39" t="s">
        <v>4</v>
      </c>
      <c r="E83" s="39">
        <v>603</v>
      </c>
      <c r="F83" s="39">
        <v>57</v>
      </c>
      <c r="G83" s="23">
        <f t="shared" si="6"/>
        <v>660</v>
      </c>
      <c r="H83" s="26">
        <f t="shared" si="13"/>
        <v>726.00000000000011</v>
      </c>
      <c r="I83" s="40">
        <v>7300</v>
      </c>
      <c r="J83" s="41">
        <f t="shared" si="12"/>
        <v>4818000</v>
      </c>
      <c r="K83" s="41">
        <f t="shared" si="7"/>
        <v>4577100</v>
      </c>
      <c r="L83" s="41">
        <f t="shared" si="8"/>
        <v>3854400</v>
      </c>
      <c r="M83" s="42">
        <f t="shared" si="9"/>
        <v>10000</v>
      </c>
    </row>
    <row r="84" spans="1:13" ht="16.5">
      <c r="A84" s="36">
        <v>83</v>
      </c>
      <c r="B84" s="23">
        <v>906</v>
      </c>
      <c r="C84" s="23">
        <v>9</v>
      </c>
      <c r="D84" s="39" t="s">
        <v>4</v>
      </c>
      <c r="E84" s="39">
        <v>626</v>
      </c>
      <c r="F84" s="39">
        <v>67</v>
      </c>
      <c r="G84" s="23">
        <f t="shared" si="6"/>
        <v>693</v>
      </c>
      <c r="H84" s="26">
        <f t="shared" si="13"/>
        <v>762.30000000000007</v>
      </c>
      <c r="I84" s="40">
        <v>7300</v>
      </c>
      <c r="J84" s="41">
        <f t="shared" si="12"/>
        <v>5058900</v>
      </c>
      <c r="K84" s="41">
        <f t="shared" si="7"/>
        <v>4805955</v>
      </c>
      <c r="L84" s="41">
        <f t="shared" si="8"/>
        <v>4047120</v>
      </c>
      <c r="M84" s="42">
        <f t="shared" si="9"/>
        <v>10500</v>
      </c>
    </row>
    <row r="85" spans="1:13" ht="16.5">
      <c r="A85" s="36">
        <v>84</v>
      </c>
      <c r="B85" s="23">
        <v>907</v>
      </c>
      <c r="C85" s="23">
        <v>9</v>
      </c>
      <c r="D85" s="39" t="s">
        <v>10</v>
      </c>
      <c r="E85" s="23">
        <v>865</v>
      </c>
      <c r="F85" s="23">
        <v>75</v>
      </c>
      <c r="G85" s="23">
        <f t="shared" si="6"/>
        <v>940</v>
      </c>
      <c r="H85" s="26">
        <f t="shared" si="13"/>
        <v>1034</v>
      </c>
      <c r="I85" s="40">
        <v>7300</v>
      </c>
      <c r="J85" s="41">
        <f>I85*G85</f>
        <v>6862000</v>
      </c>
      <c r="K85" s="41">
        <f t="shared" si="7"/>
        <v>6518900</v>
      </c>
      <c r="L85" s="41">
        <f t="shared" si="8"/>
        <v>5489600</v>
      </c>
      <c r="M85" s="42">
        <f t="shared" si="9"/>
        <v>14500</v>
      </c>
    </row>
    <row r="86" spans="1:13" ht="16.5">
      <c r="A86" s="36">
        <v>85</v>
      </c>
      <c r="B86" s="23">
        <v>908</v>
      </c>
      <c r="C86" s="23">
        <v>9</v>
      </c>
      <c r="D86" s="39" t="s">
        <v>10</v>
      </c>
      <c r="E86" s="39">
        <v>891</v>
      </c>
      <c r="F86" s="39">
        <v>89</v>
      </c>
      <c r="G86" s="23">
        <f t="shared" si="6"/>
        <v>980</v>
      </c>
      <c r="H86" s="26">
        <f t="shared" si="13"/>
        <v>1078</v>
      </c>
      <c r="I86" s="40">
        <v>7300</v>
      </c>
      <c r="J86" s="41">
        <f t="shared" ref="J86:J89" si="14">I86*G86</f>
        <v>7154000</v>
      </c>
      <c r="K86" s="41">
        <f t="shared" si="7"/>
        <v>6796300</v>
      </c>
      <c r="L86" s="41">
        <f t="shared" si="8"/>
        <v>5723200</v>
      </c>
      <c r="M86" s="42">
        <f t="shared" si="9"/>
        <v>15000</v>
      </c>
    </row>
    <row r="87" spans="1:13" ht="16.5">
      <c r="A87" s="36">
        <v>86</v>
      </c>
      <c r="B87" s="23">
        <v>909</v>
      </c>
      <c r="C87" s="23">
        <v>9</v>
      </c>
      <c r="D87" s="39" t="s">
        <v>10</v>
      </c>
      <c r="E87" s="39">
        <v>844</v>
      </c>
      <c r="F87" s="39">
        <v>68</v>
      </c>
      <c r="G87" s="23">
        <f t="shared" si="6"/>
        <v>912</v>
      </c>
      <c r="H87" s="26">
        <f t="shared" si="13"/>
        <v>1003.2</v>
      </c>
      <c r="I87" s="40">
        <v>7300</v>
      </c>
      <c r="J87" s="41">
        <f t="shared" si="14"/>
        <v>6657600</v>
      </c>
      <c r="K87" s="41">
        <f t="shared" si="7"/>
        <v>6324720</v>
      </c>
      <c r="L87" s="41">
        <f t="shared" si="8"/>
        <v>5326080</v>
      </c>
      <c r="M87" s="42">
        <f t="shared" si="9"/>
        <v>14000</v>
      </c>
    </row>
    <row r="88" spans="1:13" ht="16.5">
      <c r="A88" s="36">
        <v>87</v>
      </c>
      <c r="B88" s="23">
        <v>910</v>
      </c>
      <c r="C88" s="23">
        <v>9</v>
      </c>
      <c r="D88" s="39" t="s">
        <v>4</v>
      </c>
      <c r="E88" s="39">
        <v>603</v>
      </c>
      <c r="F88" s="39">
        <v>67</v>
      </c>
      <c r="G88" s="23">
        <f t="shared" si="6"/>
        <v>670</v>
      </c>
      <c r="H88" s="26">
        <f t="shared" si="13"/>
        <v>737.00000000000011</v>
      </c>
      <c r="I88" s="40">
        <v>7300</v>
      </c>
      <c r="J88" s="41">
        <f t="shared" si="14"/>
        <v>4891000</v>
      </c>
      <c r="K88" s="41">
        <f t="shared" si="7"/>
        <v>4646450</v>
      </c>
      <c r="L88" s="41">
        <f t="shared" si="8"/>
        <v>3912800</v>
      </c>
      <c r="M88" s="42">
        <f t="shared" si="9"/>
        <v>10000</v>
      </c>
    </row>
    <row r="89" spans="1:13" ht="16.5">
      <c r="A89" s="36">
        <v>88</v>
      </c>
      <c r="B89" s="23">
        <v>911</v>
      </c>
      <c r="C89" s="23">
        <v>9</v>
      </c>
      <c r="D89" s="39" t="s">
        <v>4</v>
      </c>
      <c r="E89" s="39">
        <v>606</v>
      </c>
      <c r="F89" s="39">
        <v>57</v>
      </c>
      <c r="G89" s="23">
        <f t="shared" si="6"/>
        <v>663</v>
      </c>
      <c r="H89" s="26">
        <f t="shared" si="13"/>
        <v>729.30000000000007</v>
      </c>
      <c r="I89" s="40">
        <v>7300</v>
      </c>
      <c r="J89" s="41">
        <f t="shared" si="14"/>
        <v>4839900</v>
      </c>
      <c r="K89" s="41">
        <f t="shared" si="7"/>
        <v>4597905</v>
      </c>
      <c r="L89" s="41">
        <f t="shared" si="8"/>
        <v>3871920</v>
      </c>
      <c r="M89" s="42">
        <f t="shared" si="9"/>
        <v>10000</v>
      </c>
    </row>
    <row r="90" spans="1:13" ht="16.5">
      <c r="A90" s="29" t="s">
        <v>2</v>
      </c>
      <c r="B90" s="29"/>
      <c r="C90" s="29"/>
      <c r="D90" s="29"/>
      <c r="E90" s="44">
        <f>SUM(E2:E89)</f>
        <v>64336</v>
      </c>
      <c r="F90" s="44">
        <f>SUM(F2:F89)</f>
        <v>6112</v>
      </c>
      <c r="G90" s="44">
        <f>SUM(G2:G89)</f>
        <v>70448</v>
      </c>
      <c r="H90" s="44">
        <f>SUM(H2:H89)</f>
        <v>77492.800000000017</v>
      </c>
      <c r="I90" s="45"/>
      <c r="J90" s="46">
        <f>SUM(J2:J89)</f>
        <v>514270400</v>
      </c>
      <c r="K90" s="46">
        <f>SUM(K2:K89)</f>
        <v>488556880</v>
      </c>
      <c r="L90" s="46">
        <f>SUM(L2:L89)</f>
        <v>411416320</v>
      </c>
      <c r="M90" s="11"/>
    </row>
    <row r="91" spans="1:13">
      <c r="H91" s="28">
        <f>H90*2300</f>
        <v>178233440.00000003</v>
      </c>
    </row>
    <row r="92" spans="1:13">
      <c r="H92" s="27">
        <f>H91*0.64</f>
        <v>114069401.60000002</v>
      </c>
    </row>
    <row r="98" spans="3:8">
      <c r="C98" s="22">
        <v>81.17</v>
      </c>
      <c r="D98" s="27">
        <f>C98*10.764</f>
        <v>873.71388000000002</v>
      </c>
      <c r="E98" s="14">
        <v>6.96</v>
      </c>
      <c r="F98" s="24">
        <f>E98*10.764</f>
        <v>74.917439999999999</v>
      </c>
      <c r="G98" s="24">
        <f>D98+F98</f>
        <v>948.63131999999996</v>
      </c>
      <c r="H98" s="25"/>
    </row>
    <row r="99" spans="3:8">
      <c r="C99" s="28">
        <v>58.36</v>
      </c>
      <c r="D99" s="27">
        <f t="shared" ref="D99:D108" si="15">C99*10.764</f>
        <v>628.18703999999991</v>
      </c>
      <c r="E99" s="13">
        <v>6.2</v>
      </c>
      <c r="F99" s="24">
        <f t="shared" ref="F99:F108" si="16">E99*10.764</f>
        <v>66.736800000000002</v>
      </c>
      <c r="G99" s="24">
        <f>D99+F99</f>
        <v>694.92383999999993</v>
      </c>
      <c r="H99" s="47"/>
    </row>
    <row r="100" spans="3:8">
      <c r="C100" s="28">
        <v>58.36</v>
      </c>
      <c r="D100" s="27">
        <f t="shared" si="15"/>
        <v>628.18703999999991</v>
      </c>
      <c r="E100" s="13">
        <v>6.2</v>
      </c>
      <c r="F100" s="24">
        <f t="shared" si="16"/>
        <v>66.736800000000002</v>
      </c>
      <c r="G100" s="24">
        <f>D100+F100</f>
        <v>694.92383999999993</v>
      </c>
      <c r="H100" s="47"/>
    </row>
    <row r="101" spans="3:8">
      <c r="C101" s="28">
        <v>81.17</v>
      </c>
      <c r="D101" s="27">
        <f t="shared" si="15"/>
        <v>873.71388000000002</v>
      </c>
      <c r="E101" s="13">
        <v>6.96</v>
      </c>
      <c r="F101" s="24">
        <f t="shared" si="16"/>
        <v>74.917439999999999</v>
      </c>
      <c r="G101" s="24">
        <f>D101+F101</f>
        <v>948.63131999999996</v>
      </c>
      <c r="H101" s="47"/>
    </row>
    <row r="102" spans="3:8">
      <c r="C102" s="22">
        <v>55.99</v>
      </c>
      <c r="D102" s="27">
        <f t="shared" si="15"/>
        <v>602.67635999999993</v>
      </c>
      <c r="E102" s="14">
        <v>5.27</v>
      </c>
      <c r="F102" s="24">
        <f t="shared" si="16"/>
        <v>56.726279999999988</v>
      </c>
      <c r="G102" s="24">
        <f>D102+F102</f>
        <v>659.40263999999991</v>
      </c>
      <c r="H102" s="47"/>
    </row>
    <row r="103" spans="3:8">
      <c r="C103" s="28">
        <v>58.16</v>
      </c>
      <c r="D103" s="27">
        <f t="shared" si="15"/>
        <v>626.03423999999995</v>
      </c>
      <c r="E103" s="13">
        <v>6.2</v>
      </c>
      <c r="F103" s="24">
        <f t="shared" si="16"/>
        <v>66.736800000000002</v>
      </c>
      <c r="G103" s="24">
        <f>D103+F103</f>
        <v>692.77103999999997</v>
      </c>
      <c r="H103" s="48"/>
    </row>
    <row r="104" spans="3:8">
      <c r="C104" s="28">
        <v>80.36</v>
      </c>
      <c r="D104" s="27">
        <f t="shared" si="15"/>
        <v>864.9950399999999</v>
      </c>
      <c r="E104" s="13">
        <v>6.96</v>
      </c>
      <c r="F104" s="24">
        <f t="shared" si="16"/>
        <v>74.917439999999999</v>
      </c>
      <c r="G104" s="24">
        <f>D104+F104</f>
        <v>939.91247999999996</v>
      </c>
      <c r="H104" s="48"/>
    </row>
    <row r="105" spans="3:8">
      <c r="C105" s="28">
        <v>82.73</v>
      </c>
      <c r="D105" s="27">
        <f t="shared" si="15"/>
        <v>890.50572</v>
      </c>
      <c r="E105" s="13">
        <v>8.3000000000000007</v>
      </c>
      <c r="F105" s="24">
        <f t="shared" si="16"/>
        <v>89.341200000000001</v>
      </c>
      <c r="G105" s="24">
        <f>D105+F105</f>
        <v>979.84691999999995</v>
      </c>
    </row>
    <row r="106" spans="3:8">
      <c r="C106" s="22">
        <v>78.400000000000006</v>
      </c>
      <c r="D106" s="27">
        <f t="shared" si="15"/>
        <v>843.89760000000001</v>
      </c>
      <c r="E106" s="14">
        <v>6.34</v>
      </c>
      <c r="F106" s="24">
        <f t="shared" si="16"/>
        <v>68.243759999999995</v>
      </c>
      <c r="G106" s="24">
        <f>D106+F106</f>
        <v>912.14135999999996</v>
      </c>
    </row>
    <row r="107" spans="3:8">
      <c r="C107" s="28">
        <v>56.04</v>
      </c>
      <c r="D107" s="27">
        <f t="shared" si="15"/>
        <v>603.21456000000001</v>
      </c>
      <c r="E107" s="13">
        <v>6.2</v>
      </c>
      <c r="F107" s="24">
        <f t="shared" si="16"/>
        <v>66.736800000000002</v>
      </c>
      <c r="G107" s="24">
        <f>D107+F107</f>
        <v>669.95136000000002</v>
      </c>
    </row>
    <row r="108" spans="3:8">
      <c r="C108" s="28">
        <v>56.29</v>
      </c>
      <c r="D108" s="27">
        <f t="shared" si="15"/>
        <v>605.90555999999992</v>
      </c>
      <c r="E108" s="13">
        <v>5.27</v>
      </c>
      <c r="F108" s="24">
        <f t="shared" si="16"/>
        <v>56.726279999999988</v>
      </c>
      <c r="G108" s="24">
        <f>D108+F108</f>
        <v>662.6318399999999</v>
      </c>
    </row>
    <row r="109" spans="3:8">
      <c r="C109" s="28"/>
      <c r="D109" s="27"/>
      <c r="E109" s="13"/>
      <c r="F109" s="24"/>
      <c r="G109" s="24"/>
    </row>
  </sheetData>
  <mergeCells count="1">
    <mergeCell ref="A90:D9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4" sqref="R14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0" sqref="I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D1" zoomScaleNormal="100" workbookViewId="0">
      <selection activeCell="Y17" sqref="Y17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8"/>
      <c r="V16" s="8"/>
      <c r="W16" s="8"/>
      <c r="X16" s="2"/>
      <c r="Y16" s="8"/>
      <c r="Z16" s="18"/>
      <c r="AA16" s="2"/>
    </row>
    <row r="17" spans="21:27" ht="15.75" thickBot="1">
      <c r="U17" s="10"/>
      <c r="V17" s="10"/>
      <c r="W17" s="10"/>
      <c r="X17" s="2"/>
      <c r="Y17" s="10"/>
      <c r="Z17" s="18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6"/>
      <c r="Q33" s="6"/>
      <c r="R33" s="6"/>
      <c r="S33" s="7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opLeftCell="C19" zoomScale="130" zoomScaleNormal="130" workbookViewId="0">
      <selection activeCell="H31" sqref="H31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13"/>
      <c r="C4" s="13"/>
      <c r="D4" s="13"/>
      <c r="E4" s="13"/>
      <c r="F4" s="13"/>
      <c r="G4" s="13"/>
      <c r="H4" s="13"/>
      <c r="I4" s="13"/>
      <c r="J4" s="9"/>
      <c r="K4" s="17"/>
      <c r="L4" s="13"/>
      <c r="M4" s="15"/>
      <c r="N4" s="16"/>
      <c r="O4" s="16">
        <f>M4+N4+J4</f>
        <v>0</v>
      </c>
      <c r="P4" s="3" t="e">
        <f>O4/G4</f>
        <v>#DIV/0!</v>
      </c>
    </row>
    <row r="5" spans="2:16">
      <c r="B5" s="13"/>
      <c r="C5" s="13"/>
      <c r="D5" s="13"/>
      <c r="E5" s="13"/>
      <c r="F5" s="13"/>
      <c r="G5" s="13"/>
      <c r="H5" s="13"/>
      <c r="I5" s="13"/>
      <c r="J5" s="9"/>
      <c r="K5" s="17"/>
      <c r="L5" s="13"/>
      <c r="M5" s="15"/>
      <c r="N5" s="16"/>
      <c r="O5" s="15"/>
    </row>
    <row r="6" spans="2:16">
      <c r="B6" s="13"/>
      <c r="C6" s="13"/>
      <c r="D6" s="13"/>
      <c r="E6" s="13"/>
      <c r="F6" s="13"/>
      <c r="G6" s="13"/>
      <c r="H6" s="13"/>
      <c r="I6" s="13"/>
      <c r="J6" s="9"/>
      <c r="K6" s="17"/>
      <c r="L6" s="17"/>
      <c r="M6" s="15"/>
      <c r="N6" s="15"/>
      <c r="O6" s="15"/>
    </row>
    <row r="7" spans="2:16">
      <c r="B7" s="13"/>
      <c r="C7" s="13"/>
      <c r="D7" s="13"/>
      <c r="E7" s="13"/>
      <c r="F7" s="13"/>
      <c r="G7" s="13"/>
      <c r="H7" s="13"/>
      <c r="I7" s="13"/>
      <c r="J7" s="9"/>
      <c r="K7" s="17"/>
    </row>
    <row r="8" spans="2:16">
      <c r="B8" s="13"/>
      <c r="C8" s="13"/>
      <c r="D8" s="13"/>
      <c r="E8" s="13"/>
      <c r="F8" s="13"/>
      <c r="G8" s="13"/>
      <c r="H8" s="13"/>
      <c r="I8" s="13"/>
      <c r="J8" s="9"/>
      <c r="K8" s="17"/>
      <c r="L8" s="13"/>
    </row>
    <row r="9" spans="2:16">
      <c r="B9" s="13"/>
      <c r="C9" s="13"/>
      <c r="D9" s="13"/>
      <c r="E9" s="13"/>
      <c r="F9" s="13"/>
      <c r="G9" s="13"/>
      <c r="H9" s="13"/>
      <c r="I9" s="13"/>
      <c r="J9" s="9"/>
      <c r="K9" s="17"/>
      <c r="L9" s="17"/>
    </row>
    <row r="10" spans="2:16">
      <c r="B10" s="13"/>
      <c r="D10" s="15"/>
      <c r="E10" s="15"/>
      <c r="F10" s="15"/>
      <c r="G10" s="15"/>
      <c r="H10" s="15"/>
      <c r="I10" s="13"/>
      <c r="J10" s="9"/>
      <c r="K10" s="16"/>
      <c r="L10" s="17"/>
    </row>
    <row r="11" spans="2:16">
      <c r="B11" s="13"/>
      <c r="D11" s="15"/>
      <c r="E11" s="15"/>
      <c r="F11" s="15"/>
      <c r="G11" s="15"/>
      <c r="H11" s="15"/>
      <c r="I11" s="13"/>
      <c r="J11" s="9"/>
      <c r="K11" s="16"/>
      <c r="L11" s="17"/>
    </row>
    <row r="12" spans="2:16">
      <c r="B12" s="13"/>
      <c r="D12" s="15"/>
      <c r="E12" s="15"/>
      <c r="F12" s="15"/>
      <c r="G12" s="15"/>
      <c r="J12" s="9"/>
      <c r="K12" s="16"/>
      <c r="L12" s="17"/>
    </row>
    <row r="13" spans="2:16">
      <c r="B13" s="13"/>
      <c r="D13" s="15"/>
      <c r="E13" s="15"/>
      <c r="F13" s="15"/>
      <c r="G13" s="15"/>
      <c r="H13" s="15"/>
      <c r="I13" s="13"/>
      <c r="J13" s="9"/>
      <c r="K13" s="16"/>
      <c r="L13" s="17"/>
    </row>
    <row r="14" spans="2:16">
      <c r="B14" s="14"/>
      <c r="C14" s="20"/>
      <c r="D14" s="21"/>
      <c r="E14" s="21"/>
      <c r="F14" s="21"/>
      <c r="G14" s="21"/>
      <c r="H14" s="21"/>
      <c r="I14" s="14"/>
      <c r="J14" s="19"/>
      <c r="K14" s="16"/>
      <c r="L14" s="17"/>
    </row>
    <row r="15" spans="2:16">
      <c r="D15" s="15"/>
      <c r="E15" s="15"/>
      <c r="F15" s="15"/>
      <c r="G15" s="15"/>
      <c r="H15" s="15"/>
      <c r="I15" s="13"/>
      <c r="K15" s="16"/>
      <c r="L15" s="17"/>
    </row>
    <row r="16" spans="2:16">
      <c r="D16" s="15"/>
      <c r="E16" s="15"/>
      <c r="F16" s="15"/>
      <c r="G16" s="15"/>
      <c r="H16" s="15"/>
      <c r="I16" s="13"/>
      <c r="K16" s="16"/>
      <c r="L16" s="17"/>
    </row>
    <row r="17" spans="4:12">
      <c r="D17" s="15"/>
      <c r="E17" s="15"/>
      <c r="F17" s="15"/>
      <c r="G17" s="15"/>
      <c r="H17" s="15"/>
      <c r="I17" s="13"/>
      <c r="K17" s="16"/>
      <c r="L17" s="17"/>
    </row>
    <row r="18" spans="4:12">
      <c r="D18" s="15"/>
      <c r="E18" s="15"/>
      <c r="F18" s="15"/>
      <c r="G18" s="15"/>
      <c r="H18" s="15"/>
      <c r="I18" s="13"/>
      <c r="K18" s="16"/>
      <c r="L18" s="17"/>
    </row>
    <row r="19" spans="4:12">
      <c r="D19" s="2"/>
      <c r="I19" s="13"/>
      <c r="L19" s="17"/>
    </row>
    <row r="20" spans="4:12">
      <c r="I20" s="13"/>
    </row>
    <row r="21" spans="4:12">
      <c r="I21" s="13"/>
    </row>
    <row r="22" spans="4:12">
      <c r="I22" s="13"/>
    </row>
    <row r="23" spans="4:12">
      <c r="I23" s="13"/>
    </row>
    <row r="27" spans="4:12">
      <c r="F27" s="1">
        <v>2454.1799999999998</v>
      </c>
      <c r="G27" s="1">
        <v>12450</v>
      </c>
      <c r="H27" s="1">
        <f>F27*G27</f>
        <v>30554540.999999996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Sai Court</vt:lpstr>
      <vt:lpstr>Sheet2</vt:lpstr>
      <vt:lpstr>Sheet3</vt:lpstr>
      <vt:lpstr>Sheet4</vt:lpstr>
      <vt:lpstr>Sheet5</vt:lpstr>
      <vt:lpstr>Sheet6</vt:lpstr>
      <vt:lpstr>Area Statement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2024-11-27T12:38:42Z</dcterms:modified>
</cp:coreProperties>
</file>