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4\VERSHA GIRIDHAR BHANUSHALI - Janseva\"/>
    </mc:Choice>
  </mc:AlternateContent>
  <xr:revisionPtr revIDLastSave="0" documentId="13_ncr:1_{F280941B-7D90-42E6-B675-AB3C5C4BC99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9" i="17" l="1"/>
  <c r="W46" i="4"/>
  <c r="U12" i="13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<sst xmlns="http://schemas.openxmlformats.org/spreadsheetml/2006/main" count="49" uniqueCount="42">
  <si>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</si>
  <si>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</si>
  <si>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</si>
  <si>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</si>
  <si>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</si>
  <si>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</si>
  <si>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</si>
  <si>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</si>
  <si>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</si>
  <si>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</si>
  <si>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</si>
  <si>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</si>
  <si>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</si>
  <si>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</si>
  <si>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</si>
  <si>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</si>
  <si>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</si>
  <si>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</si>
  <si>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</si>
  <si>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</si>
  <si>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</si>
  <si>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</si>
  <si>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</si>
  <si>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</si>
  <si>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</si>
  <si>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</si>
  <si>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</si>
  <si>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</si>
  <si>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</si>
  <si>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</si>
  <si>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</si>
  <si>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</si>
  <si>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</si>
  <si>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</si>
  <si>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</si>
  <si>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</si>
  <si>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</si>
  <si>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</si>
  <si>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Janaseva Sahakari Bank (Borivali) LTD ( Bhayander (East) Branch  MRS VERSHA GIRIDHAR BHANUSHALI / GIRIDHAR SHIVJI BHANUSHALI</t>
  </si>
  <si>
    <t>Approx</t>
  </si>
  <si>
    <t>Agree BUA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</si>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</sst>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39</xdr:row>
      <xdr:rowOff>10499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6661B7-290B-441A-839D-B616998D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982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47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5D8ACE-CE0F-4C92-992C-0FA7E09F2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7973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34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D1438-87D8-4646-8B3D-DACBBD4B6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6430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36</xdr:row>
      <xdr:rowOff>115200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2F9440-94B1-4BA2-851F-8D68BF99F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6449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5</xdr:row>
      <xdr:rowOff>95250</xdr:rowOff>
    </xdr:from>
    <xdr:to>
      <xdr:col>12</xdr:col>
      <xdr:colOff>29297</xdr:colOff>
      <xdr:row>43</xdr:row>
      <xdr:rowOff>124839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814F3A-C19E-4533-8A6B-8CC45C20D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1700" y="1047750"/>
          <a:ext cx="5172797" cy="72685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774936-C0C4-4AF0-88CC-2D942A5DB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U25" sqref="U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8.1406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1028.3333333333335</v>
      </c>
      <c r="C3" s="41">
        <f>B3*1.2</f>
        <v>1234.0000000000002</v>
      </c>
      <c r="D3" s="41">
        <f t="shared" ref="D3:D14" si="2">C3*1.2</f>
        <v>1480.8000000000002</v>
      </c>
      <c r="E3" s="42">
        <f t="shared" ref="E3:E14" si="3">R3</f>
        <v>12000000</v>
      </c>
      <c r="F3" s="41">
        <f t="shared" ref="F3:F14" si="4">ROUND((E3/B3),0)</f>
        <v>11669</v>
      </c>
      <c r="G3" s="41">
        <f t="shared" ref="G3:G14" si="5">ROUND((E3/C3),0)</f>
        <v>9724</v>
      </c>
      <c r="H3" s="41">
        <f t="shared" ref="H3:H14" si="6">ROUND((E3/D3),0)</f>
        <v>8104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v>1234</v>
      </c>
      <c r="Q3" s="43">
        <f t="shared" ref="P3:Q14" si="8">P3/1.2</f>
        <v>1028.3333333333335</v>
      </c>
      <c r="R3" s="44">
        <v>12000000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675</v>
      </c>
      <c r="C4" s="41">
        <f t="shared" ref="C4:C9" si="11">B4*1.2</f>
        <v>810</v>
      </c>
      <c r="D4" s="41">
        <f t="shared" ref="D4:D9" si="12">C4*1.2</f>
        <v>972</v>
      </c>
      <c r="E4" s="42">
        <f t="shared" ref="E4:E9" si="13">R4</f>
        <v>9050000</v>
      </c>
      <c r="F4" s="41">
        <f t="shared" ref="F4:F9" si="14">ROUND((E4/B4),0)</f>
        <v>13407</v>
      </c>
      <c r="G4" s="41">
        <f t="shared" ref="G4:G9" si="15">ROUND((E4/C4),0)</f>
        <v>11173</v>
      </c>
      <c r="H4" s="41">
        <f t="shared" ref="H4:H9" si="16">ROUND((E4/D4),0)</f>
        <v>9311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v>810</v>
      </c>
      <c r="Q4" s="43">
        <f t="shared" ref="Q4:Q9" si="18">P4/1.2</f>
        <v>675</v>
      </c>
      <c r="R4" s="44">
        <v>9050000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f t="shared" si="18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450</v>
      </c>
      <c r="C16" s="4">
        <f>B16*1.2</f>
        <v>540</v>
      </c>
      <c r="D16" s="4">
        <f t="shared" ref="D16:D28" si="34">C16*1.2</f>
        <v>648</v>
      </c>
      <c r="E16" s="5">
        <f t="shared" ref="E16:E28" si="35">R16</f>
        <v>5900000</v>
      </c>
      <c r="F16" s="9">
        <f t="shared" ref="F16:F28" si="36">ROUND((E16/B16),0)</f>
        <v>13111</v>
      </c>
      <c r="G16" s="9">
        <f t="shared" ref="G16:G28" si="37">ROUND((E16/C16),0)</f>
        <v>10926</v>
      </c>
      <c r="H16" s="9">
        <f t="shared" ref="H16:H28" si="38">ROUND((E16/D16),0)</f>
        <v>9105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450</v>
      </c>
      <c r="R16" s="2">
        <v>5900000</v>
      </c>
    </row>
    <row r="17" spans="1:24" s="43" customFormat="1" x14ac:dyDescent="0.25">
      <c r="A17" s="41">
        <f t="shared" si="32"/>
        <v>0</v>
      </c>
      <c r="B17" s="41">
        <f t="shared" si="33"/>
        <v>852.5</v>
      </c>
      <c r="C17" s="41">
        <f t="shared" ref="C17:C28" si="41">B17*1.2</f>
        <v>1023</v>
      </c>
      <c r="D17" s="41">
        <f t="shared" si="34"/>
        <v>1227.5999999999999</v>
      </c>
      <c r="E17" s="42">
        <f t="shared" si="35"/>
        <v>13000000</v>
      </c>
      <c r="F17" s="41">
        <f t="shared" si="36"/>
        <v>15249</v>
      </c>
      <c r="G17" s="41">
        <f t="shared" si="37"/>
        <v>12708</v>
      </c>
      <c r="H17" s="41">
        <f t="shared" si="38"/>
        <v>10590</v>
      </c>
      <c r="I17" s="41" t="e">
        <f>#REF!</f>
        <v>#REF!</v>
      </c>
      <c r="J17" s="41">
        <f t="shared" si="39"/>
        <v>0</v>
      </c>
      <c r="O17" s="43">
        <v>0</v>
      </c>
      <c r="P17" s="43">
        <v>1023</v>
      </c>
      <c r="Q17" s="43">
        <f t="shared" si="40"/>
        <v>852.5</v>
      </c>
      <c r="R17" s="44">
        <v>13000000</v>
      </c>
    </row>
    <row r="18" spans="1:24" x14ac:dyDescent="0.25">
      <c r="A18" s="4">
        <f t="shared" si="32"/>
        <v>0</v>
      </c>
      <c r="B18" s="4">
        <f t="shared" si="33"/>
        <v>483.33333333333337</v>
      </c>
      <c r="C18" s="4">
        <f t="shared" si="41"/>
        <v>580</v>
      </c>
      <c r="D18" s="4">
        <f t="shared" si="34"/>
        <v>696</v>
      </c>
      <c r="E18" s="5">
        <f t="shared" si="35"/>
        <v>6500000</v>
      </c>
      <c r="F18" s="9">
        <f t="shared" si="36"/>
        <v>13448</v>
      </c>
      <c r="G18" s="9">
        <f t="shared" si="37"/>
        <v>11207</v>
      </c>
      <c r="H18" s="9">
        <f t="shared" si="38"/>
        <v>9339</v>
      </c>
      <c r="I18" s="4" t="e">
        <f>#REF!</f>
        <v>#REF!</v>
      </c>
      <c r="J18" s="4">
        <f t="shared" si="39"/>
        <v>0</v>
      </c>
      <c r="O18">
        <v>0</v>
      </c>
      <c r="P18">
        <v>580</v>
      </c>
      <c r="Q18">
        <f t="shared" si="40"/>
        <v>483.33333333333337</v>
      </c>
      <c r="R18" s="2">
        <v>6500000</v>
      </c>
    </row>
    <row r="19" spans="1:24" s="43" customFormat="1" x14ac:dyDescent="0.25">
      <c r="A19" s="41">
        <f t="shared" si="32"/>
        <v>0</v>
      </c>
      <c r="B19" s="41">
        <f t="shared" si="33"/>
        <v>1000</v>
      </c>
      <c r="C19" s="41">
        <f t="shared" si="41"/>
        <v>1200</v>
      </c>
      <c r="D19" s="41">
        <f t="shared" si="34"/>
        <v>1440</v>
      </c>
      <c r="E19" s="42">
        <f t="shared" si="35"/>
        <v>15000000</v>
      </c>
      <c r="F19" s="41">
        <f t="shared" si="36"/>
        <v>15000</v>
      </c>
      <c r="G19" s="41">
        <f t="shared" si="37"/>
        <v>12500</v>
      </c>
      <c r="H19" s="41">
        <f t="shared" si="38"/>
        <v>10417</v>
      </c>
      <c r="I19" s="41" t="e">
        <f>#REF!</f>
        <v>#REF!</v>
      </c>
      <c r="J19" s="41">
        <f t="shared" si="39"/>
        <v>0</v>
      </c>
      <c r="O19" s="43">
        <v>0</v>
      </c>
      <c r="P19" s="43">
        <v>1200</v>
      </c>
      <c r="Q19" s="43">
        <f t="shared" si="40"/>
        <v>1000</v>
      </c>
      <c r="R19" s="44">
        <v>15000000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9500</v>
      </c>
      <c r="X31" s="22"/>
    </row>
    <row r="32" spans="1:24" ht="15.75" x14ac:dyDescent="0.25">
      <c r="E32" t="s">
        <v>40</v>
      </c>
      <c r="F32" s="7">
        <v>1234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15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45</v>
      </c>
      <c r="X34" s="31">
        <v>2009</v>
      </c>
      <c r="Y34" t="s">
        <v>39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48" customHeight="1" x14ac:dyDescent="0.25">
      <c r="P36" s="46" t="s">
        <v>38</v>
      </c>
      <c r="Q36" s="46"/>
      <c r="R36" s="46"/>
      <c r="S36" s="46"/>
      <c r="T36" s="47"/>
      <c r="U36" s="21" t="s">
        <v>20</v>
      </c>
      <c r="V36" s="23"/>
      <c r="W36" s="24">
        <f>90*W33/W35</f>
        <v>22.5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9500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12000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1234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14808000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13327200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11846400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3085000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30850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2:U44"/>
  <sheetViews>
    <sheetView zoomScaleNormal="100" workbookViewId="0">
      <selection activeCell="U13" sqref="U13"/>
    </sheetView>
  </sheetViews>
  <sheetFormatPr defaultRowHeight="15" x14ac:dyDescent="0.25"/>
  <sheetData>
    <row r="12" spans="20:21" x14ac:dyDescent="0.25">
      <c r="T12">
        <v>114.61</v>
      </c>
      <c r="U12">
        <f>T12*10.764</f>
        <v>1233.6620399999999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20" sqref="S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U11" sqref="U1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17" sqref="U1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P19:Q19"/>
  <sheetViews>
    <sheetView topLeftCell="A7" zoomScaleNormal="100" workbookViewId="0">
      <selection activeCell="Q20" sqref="Q20"/>
    </sheetView>
  </sheetViews>
  <sheetFormatPr defaultRowHeight="15" x14ac:dyDescent="0.25"/>
  <sheetData>
    <row r="19" spans="16:17" x14ac:dyDescent="0.25">
      <c r="P19">
        <v>75.27</v>
      </c>
      <c r="Q19">
        <f>P19*10.764</f>
        <v>810.20627999999988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Z13" sqref="Z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2024-12-02T10:44:21Z</dcterms:modified>
</cp:coreProperties>
</file>