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CHAITALI KUSHAL DHURI - CBI\"/>
    </mc:Choice>
  </mc:AlternateContent>
  <xr:revisionPtr revIDLastSave="0" documentId="13_ncr:1_{452407A9-1B12-49AD-8D74-60AD0A4E487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7" i="4" l="1"/>
  <c r="W64" i="4"/>
  <c r="W62" i="4"/>
  <c r="W61" i="4"/>
  <c r="W60" i="4"/>
  <c r="W59" i="4"/>
  <c r="W68" i="4" s="1"/>
  <c r="W46" i="4"/>
  <c r="G34" i="4"/>
  <c r="G33" i="4"/>
  <c r="W66" i="4" l="1"/>
  <c r="W67" i="4" s="1"/>
  <c r="W70" i="4" s="1"/>
  <c r="W73" i="4" s="1"/>
  <c r="W31" i="4"/>
  <c r="W75" i="4" l="1"/>
  <c r="W74" i="4"/>
  <c r="W79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<sst xmlns="http://schemas.openxmlformats.org/spreadsheetml/2006/main" count="71" uniqueCount="44">
  <si>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</si>
  <si>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</si>
  <si>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</si>
  <si>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</si>
  <si>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</si>
  <si>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</si>
  <si>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</si>
  <si>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</si>
  <si>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</si>
  <si>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</si>
  <si>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</si>
  <si>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</si>
  <si>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</si>
  <si>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</si>
  <si>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</si>
  <si>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</si>
  <si>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</si>
  <si>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</si>
  <si>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</si>
  <si>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</si>
  <si>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</si>
  <si>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</si>
  <si>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</si>
  <si>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</si>
  <si>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</si>
  <si>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</si>
  <si>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</si>
  <si>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</si>
  <si>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</si>
  <si>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</si>
  <si>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</si>
  <si>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</si>
  <si>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</si>
  <si>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</si>
  <si>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</si>
  <si>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Index II</t>
  </si>
  <si>
    <t>Price Indicators</t>
  </si>
  <si>
    <t>CA</t>
  </si>
  <si>
    <t>rate on CA</t>
  </si>
  <si>
    <t>Central Bank of India ( Goregaon West Branch )  - CHAITALI KUSHAL DHURI</t>
  </si>
  <si>
    <t>Agree CA</t>
  </si>
  <si>
    <t>As per Full OC</t>
  </si>
  <si>
    <t xml:space="preserve"> </t>
  </si>
  <si>
    <t xml:space="preserve">Vankar 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</si>
</sst>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143948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CF31D3-3432-4B23-B3AA-ABF94659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687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DC4A5-F90F-4E22-A5B5-9230EC313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1923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458455</xdr:colOff>
      <xdr:row>41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C1059-8ADB-4973-8C7F-778EADDA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92855" cy="7449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45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FE8BF-17D8-4869-BD47-8A54C78C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486779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F52F8-F4FB-49A9-AE66-96EFDFEC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92379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39096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12A33-6867-4A05-9324-2A19B002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135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46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ED116-77FD-47B2-9EAF-AB19CC40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7449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3F368-EFEF-4477-8BC0-AD4BBB82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7411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E610E-326B-4967-A58D-36F494B2A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39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6E302-77E8-43F9-8EF4-A2CD00A5C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727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F3190-8730-4E32-A763-02171EF9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954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9"/>
  <sheetViews>
    <sheetView tabSelected="1" zoomScaleNormal="100" workbookViewId="0">
      <selection activeCell="S13" sqref="S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500</v>
      </c>
      <c r="C3" s="44">
        <f>B3*1.2</f>
        <v>600</v>
      </c>
      <c r="D3" s="44">
        <f t="shared" ref="D3:D14" si="2">C3*1.2</f>
        <v>720</v>
      </c>
      <c r="E3" s="45">
        <f t="shared" ref="E3:E14" si="3">R3</f>
        <v>14000000</v>
      </c>
      <c r="F3" s="44">
        <f t="shared" ref="F3:F14" si="4">ROUND((E3/B3),0)</f>
        <v>28000</v>
      </c>
      <c r="G3" s="44">
        <f t="shared" ref="G3:G14" si="5">ROUND((E3/C3),0)</f>
        <v>23333</v>
      </c>
      <c r="H3" s="44">
        <f t="shared" ref="H3:H14" si="6">ROUND((E3/D3),0)</f>
        <v>19444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500</v>
      </c>
      <c r="R3" s="47">
        <v>14000000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1195</v>
      </c>
      <c r="C16" s="4">
        <f>B16*1.2</f>
        <v>1434</v>
      </c>
      <c r="D16" s="4">
        <f t="shared" ref="D16:D28" si="34">C16*1.2</f>
        <v>1720.8</v>
      </c>
      <c r="E16" s="5">
        <f t="shared" ref="E16:E28" si="35">R16</f>
        <v>45000000</v>
      </c>
      <c r="F16" s="9">
        <f t="shared" ref="F16:F28" si="36">ROUND((E16/B16),0)</f>
        <v>37657</v>
      </c>
      <c r="G16" s="9">
        <f t="shared" ref="G16:G28" si="37">ROUND((E16/C16),0)</f>
        <v>31381</v>
      </c>
      <c r="H16" s="9">
        <f t="shared" ref="H16:H28" si="38">ROUND((E16/D16),0)</f>
        <v>26151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1195</v>
      </c>
      <c r="R16" s="2">
        <v>45000000</v>
      </c>
    </row>
    <row r="17" spans="1:24" x14ac:dyDescent="0.25">
      <c r="A17" s="4">
        <f t="shared" si="32"/>
        <v>0</v>
      </c>
      <c r="B17" s="4">
        <f t="shared" si="33"/>
        <v>715</v>
      </c>
      <c r="C17" s="4">
        <f t="shared" ref="C17:C28" si="41">B17*1.2</f>
        <v>858</v>
      </c>
      <c r="D17" s="4">
        <f t="shared" si="34"/>
        <v>1029.5999999999999</v>
      </c>
      <c r="E17" s="5">
        <f t="shared" si="35"/>
        <v>26000000</v>
      </c>
      <c r="F17" s="9">
        <f t="shared" si="36"/>
        <v>36364</v>
      </c>
      <c r="G17" s="9">
        <f t="shared" si="37"/>
        <v>30303</v>
      </c>
      <c r="H17" s="9">
        <f t="shared" si="38"/>
        <v>25253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715</v>
      </c>
      <c r="R17" s="2">
        <v>26000000</v>
      </c>
    </row>
    <row r="18" spans="1:24" x14ac:dyDescent="0.25">
      <c r="A18" s="4">
        <f t="shared" si="32"/>
        <v>0</v>
      </c>
      <c r="B18" s="4">
        <f t="shared" si="33"/>
        <v>750</v>
      </c>
      <c r="C18" s="4">
        <f t="shared" si="41"/>
        <v>900</v>
      </c>
      <c r="D18" s="4">
        <f t="shared" si="34"/>
        <v>1080</v>
      </c>
      <c r="E18" s="5">
        <f t="shared" si="35"/>
        <v>27500000</v>
      </c>
      <c r="F18" s="9">
        <f t="shared" si="36"/>
        <v>36667</v>
      </c>
      <c r="G18" s="9">
        <f t="shared" si="37"/>
        <v>30556</v>
      </c>
      <c r="H18" s="9">
        <f t="shared" si="38"/>
        <v>25463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750</v>
      </c>
      <c r="R18" s="2">
        <v>27500000</v>
      </c>
    </row>
    <row r="19" spans="1:24" x14ac:dyDescent="0.25">
      <c r="A19" s="4">
        <f t="shared" si="32"/>
        <v>0</v>
      </c>
      <c r="B19" s="4">
        <f t="shared" si="33"/>
        <v>483</v>
      </c>
      <c r="C19" s="4">
        <f t="shared" si="41"/>
        <v>579.6</v>
      </c>
      <c r="D19" s="4">
        <f t="shared" si="34"/>
        <v>695.52</v>
      </c>
      <c r="E19" s="5">
        <f t="shared" si="35"/>
        <v>13800000</v>
      </c>
      <c r="F19" s="9">
        <f t="shared" si="36"/>
        <v>28571</v>
      </c>
      <c r="G19" s="9">
        <f t="shared" si="37"/>
        <v>23810</v>
      </c>
      <c r="H19" s="9">
        <f t="shared" si="38"/>
        <v>19841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483</v>
      </c>
      <c r="R19" s="2">
        <v>13800000</v>
      </c>
    </row>
    <row r="20" spans="1:24" s="46" customFormat="1" x14ac:dyDescent="0.25">
      <c r="A20" s="44">
        <f t="shared" si="32"/>
        <v>0</v>
      </c>
      <c r="B20" s="44">
        <f t="shared" si="33"/>
        <v>483</v>
      </c>
      <c r="C20" s="44">
        <f t="shared" si="41"/>
        <v>579.6</v>
      </c>
      <c r="D20" s="44">
        <f t="shared" si="34"/>
        <v>695.52</v>
      </c>
      <c r="E20" s="45">
        <f t="shared" si="35"/>
        <v>16000000</v>
      </c>
      <c r="F20" s="44">
        <f t="shared" si="36"/>
        <v>33126</v>
      </c>
      <c r="G20" s="44">
        <f t="shared" si="37"/>
        <v>27605</v>
      </c>
      <c r="H20" s="44">
        <f t="shared" si="38"/>
        <v>23004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483</v>
      </c>
      <c r="R20" s="47">
        <v>16000000</v>
      </c>
    </row>
    <row r="21" spans="1:24" x14ac:dyDescent="0.25">
      <c r="A21" s="4">
        <f t="shared" si="32"/>
        <v>0</v>
      </c>
      <c r="B21" s="4">
        <f t="shared" si="33"/>
        <v>765</v>
      </c>
      <c r="C21" s="4">
        <f t="shared" si="41"/>
        <v>918</v>
      </c>
      <c r="D21" s="4">
        <f t="shared" si="34"/>
        <v>1101.5999999999999</v>
      </c>
      <c r="E21" s="5">
        <f t="shared" si="35"/>
        <v>27500000</v>
      </c>
      <c r="F21" s="9">
        <f t="shared" si="36"/>
        <v>35948</v>
      </c>
      <c r="G21" s="9">
        <f t="shared" si="37"/>
        <v>29956</v>
      </c>
      <c r="H21" s="9">
        <f t="shared" si="38"/>
        <v>24964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765</v>
      </c>
      <c r="R21" s="2">
        <v>27500000</v>
      </c>
    </row>
    <row r="22" spans="1:24" x14ac:dyDescent="0.25">
      <c r="A22" s="4">
        <f t="shared" ref="A22:A24" si="42">N22</f>
        <v>0</v>
      </c>
      <c r="B22" s="4">
        <f t="shared" ref="B22:B24" si="43">Q22</f>
        <v>790</v>
      </c>
      <c r="C22" s="4">
        <f t="shared" ref="C22:C24" si="44">B22*1.2</f>
        <v>948</v>
      </c>
      <c r="D22" s="4">
        <f t="shared" ref="D22:D24" si="45">C22*1.2</f>
        <v>1137.5999999999999</v>
      </c>
      <c r="E22" s="5">
        <f t="shared" ref="E22:E24" si="46">R22</f>
        <v>29500000</v>
      </c>
      <c r="F22" s="9">
        <f t="shared" ref="F22:F24" si="47">ROUND((E22/B22),0)</f>
        <v>37342</v>
      </c>
      <c r="G22" s="9">
        <f t="shared" ref="G22:G24" si="48">ROUND((E22/C22),0)</f>
        <v>31118</v>
      </c>
      <c r="H22" s="9">
        <f t="shared" ref="H22:H24" si="49">ROUND((E22/D22),0)</f>
        <v>25932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790</v>
      </c>
      <c r="R22" s="2">
        <v>29500000</v>
      </c>
    </row>
    <row r="23" spans="1:24" x14ac:dyDescent="0.25">
      <c r="A23" s="4">
        <f t="shared" si="42"/>
        <v>0</v>
      </c>
      <c r="B23" s="4">
        <f t="shared" si="43"/>
        <v>688</v>
      </c>
      <c r="C23" s="4">
        <f t="shared" si="44"/>
        <v>825.6</v>
      </c>
      <c r="D23" s="4">
        <f t="shared" si="45"/>
        <v>990.72</v>
      </c>
      <c r="E23" s="5">
        <f t="shared" si="46"/>
        <v>28000000</v>
      </c>
      <c r="F23" s="9">
        <f t="shared" si="47"/>
        <v>40698</v>
      </c>
      <c r="G23" s="9">
        <f t="shared" si="48"/>
        <v>33915</v>
      </c>
      <c r="H23" s="9">
        <f t="shared" si="49"/>
        <v>28262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688</v>
      </c>
      <c r="R23" s="2">
        <v>28000000</v>
      </c>
    </row>
    <row r="24" spans="1:24" x14ac:dyDescent="0.25">
      <c r="A24" s="4">
        <f t="shared" si="42"/>
        <v>0</v>
      </c>
      <c r="B24" s="4">
        <f t="shared" si="43"/>
        <v>688</v>
      </c>
      <c r="C24" s="4">
        <f t="shared" si="44"/>
        <v>825.6</v>
      </c>
      <c r="D24" s="4">
        <f t="shared" si="45"/>
        <v>990.72</v>
      </c>
      <c r="E24" s="5">
        <f t="shared" si="46"/>
        <v>21000000</v>
      </c>
      <c r="F24" s="9">
        <f t="shared" si="47"/>
        <v>30523</v>
      </c>
      <c r="G24" s="9">
        <f t="shared" si="48"/>
        <v>25436</v>
      </c>
      <c r="H24" s="9">
        <f t="shared" si="49"/>
        <v>21197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688</v>
      </c>
      <c r="R24" s="2">
        <v>21000000</v>
      </c>
    </row>
    <row r="25" spans="1:24" s="46" customFormat="1" x14ac:dyDescent="0.25">
      <c r="A25" s="44">
        <f t="shared" si="32"/>
        <v>0</v>
      </c>
      <c r="B25" s="44">
        <f t="shared" si="33"/>
        <v>790</v>
      </c>
      <c r="C25" s="44">
        <f t="shared" si="41"/>
        <v>948</v>
      </c>
      <c r="D25" s="44">
        <f t="shared" si="34"/>
        <v>1137.5999999999999</v>
      </c>
      <c r="E25" s="45">
        <f t="shared" si="35"/>
        <v>27000000</v>
      </c>
      <c r="F25" s="44">
        <f t="shared" si="36"/>
        <v>34177</v>
      </c>
      <c r="G25" s="44">
        <f t="shared" si="37"/>
        <v>28481</v>
      </c>
      <c r="H25" s="44">
        <f t="shared" si="38"/>
        <v>23734</v>
      </c>
      <c r="I25" s="44" t="e">
        <f>#REF!</f>
        <v>#REF!</v>
      </c>
      <c r="J25" s="44">
        <f t="shared" si="39"/>
        <v>0</v>
      </c>
      <c r="O25" s="46">
        <v>0</v>
      </c>
      <c r="P25" s="46">
        <f t="shared" si="40"/>
        <v>0</v>
      </c>
      <c r="Q25" s="46">
        <v>790</v>
      </c>
      <c r="R25" s="47">
        <v>27000000</v>
      </c>
    </row>
    <row r="26" spans="1:24" x14ac:dyDescent="0.25">
      <c r="A26" s="4">
        <f t="shared" si="32"/>
        <v>0</v>
      </c>
      <c r="B26" s="4">
        <f t="shared" si="33"/>
        <v>500</v>
      </c>
      <c r="C26" s="4">
        <f t="shared" si="41"/>
        <v>600</v>
      </c>
      <c r="D26" s="4">
        <f t="shared" si="34"/>
        <v>720</v>
      </c>
      <c r="E26" s="5">
        <f t="shared" si="35"/>
        <v>17500000</v>
      </c>
      <c r="F26" s="9">
        <f t="shared" si="36"/>
        <v>35000</v>
      </c>
      <c r="G26" s="9">
        <f t="shared" si="37"/>
        <v>29167</v>
      </c>
      <c r="H26" s="9">
        <f t="shared" si="38"/>
        <v>24306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500</v>
      </c>
      <c r="R26" s="2">
        <v>17500000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500</v>
      </c>
      <c r="S31" s="10"/>
      <c r="T31" s="10"/>
      <c r="U31" s="17" t="s">
        <v>15</v>
      </c>
      <c r="V31" s="18"/>
      <c r="W31" s="19">
        <f>W29-W30</f>
        <v>27500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55.76</v>
      </c>
      <c r="G33">
        <f>F33*10.764</f>
        <v>600.20063999999991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6:25" ht="15.75" x14ac:dyDescent="0.25">
      <c r="G34">
        <f>G33/F31</f>
        <v>1.2004012799999999</v>
      </c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42</v>
      </c>
      <c r="S42" s="16">
        <f>S40*80%</f>
        <v>0</v>
      </c>
      <c r="U42" s="28" t="s">
        <v>23</v>
      </c>
      <c r="V42" s="29"/>
      <c r="W42" s="20">
        <f>W40+W39</f>
        <v>30000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500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15000000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W45*0.95</f>
        <v>14250000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12000000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5" ht="15.75" x14ac:dyDescent="0.25">
      <c r="U49" s="37" t="s">
        <v>27</v>
      </c>
      <c r="V49" s="38"/>
      <c r="W49" s="39">
        <f>W30*W44</f>
        <v>1250000</v>
      </c>
      <c r="X49" s="39"/>
    </row>
    <row r="50" spans="21:25" ht="15.75" x14ac:dyDescent="0.25">
      <c r="U50" s="17" t="s">
        <v>28</v>
      </c>
      <c r="V50" s="23"/>
      <c r="W50" s="36"/>
      <c r="X50" s="36"/>
    </row>
    <row r="51" spans="21:25" ht="15.75" x14ac:dyDescent="0.25">
      <c r="U51" s="40" t="s">
        <v>29</v>
      </c>
      <c r="V51" s="36"/>
      <c r="W51" s="34">
        <f>W45*0.025/12</f>
        <v>31250</v>
      </c>
      <c r="X51" s="34"/>
    </row>
    <row r="55" spans="21:25" x14ac:dyDescent="0.25">
      <c r="W55" t="s">
        <v>43</v>
      </c>
    </row>
    <row r="57" spans="21:25" ht="15.75" x14ac:dyDescent="0.25">
      <c r="U57" s="17" t="s">
        <v>13</v>
      </c>
      <c r="V57" s="18"/>
      <c r="W57" s="19">
        <v>30500</v>
      </c>
      <c r="X57" s="20" t="s">
        <v>38</v>
      </c>
    </row>
    <row r="58" spans="21:25" ht="31.5" x14ac:dyDescent="0.25">
      <c r="U58" s="21" t="s">
        <v>14</v>
      </c>
      <c r="V58" s="18"/>
      <c r="W58" s="19">
        <v>2500</v>
      </c>
      <c r="X58" s="22"/>
    </row>
    <row r="59" spans="21:25" ht="15.75" x14ac:dyDescent="0.25">
      <c r="U59" s="17" t="s">
        <v>15</v>
      </c>
      <c r="V59" s="18"/>
      <c r="W59" s="19">
        <f>W57-W58</f>
        <v>28000</v>
      </c>
      <c r="X59" s="22"/>
    </row>
    <row r="60" spans="21:25" ht="15.75" x14ac:dyDescent="0.25">
      <c r="U60" s="17" t="s">
        <v>16</v>
      </c>
      <c r="V60" s="18"/>
      <c r="W60" s="19">
        <f>W58</f>
        <v>2500</v>
      </c>
      <c r="X60" s="22"/>
    </row>
    <row r="61" spans="21:25" ht="15.75" x14ac:dyDescent="0.25">
      <c r="U61" s="17" t="s">
        <v>17</v>
      </c>
      <c r="V61" s="23"/>
      <c r="W61" s="24">
        <f>X61-X62</f>
        <v>1</v>
      </c>
      <c r="X61" s="25">
        <v>2024</v>
      </c>
    </row>
    <row r="62" spans="21:25" ht="15.75" x14ac:dyDescent="0.25">
      <c r="U62" s="17" t="s">
        <v>18</v>
      </c>
      <c r="V62" s="23"/>
      <c r="W62" s="24">
        <f>W63-W61</f>
        <v>59</v>
      </c>
      <c r="X62" s="31">
        <v>2023</v>
      </c>
      <c r="Y62" t="s">
        <v>41</v>
      </c>
    </row>
    <row r="63" spans="21:25" ht="15.75" x14ac:dyDescent="0.25">
      <c r="U63" s="17" t="s">
        <v>19</v>
      </c>
      <c r="V63" s="23"/>
      <c r="W63" s="24">
        <v>60</v>
      </c>
      <c r="X63" s="24"/>
    </row>
    <row r="64" spans="21:25" ht="31.5" x14ac:dyDescent="0.25">
      <c r="U64" s="21" t="s">
        <v>20</v>
      </c>
      <c r="V64" s="23"/>
      <c r="W64" s="24">
        <f>90*W61/W63</f>
        <v>1.5</v>
      </c>
      <c r="X64" s="24"/>
    </row>
    <row r="65" spans="21:24" ht="15.75" x14ac:dyDescent="0.25">
      <c r="U65" s="17"/>
      <c r="V65" s="26"/>
      <c r="W65" s="27">
        <v>0</v>
      </c>
      <c r="X65" s="27"/>
    </row>
    <row r="66" spans="21:24" ht="15.75" x14ac:dyDescent="0.25">
      <c r="U66" s="17" t="s">
        <v>21</v>
      </c>
      <c r="V66" s="18"/>
      <c r="W66" s="19">
        <f>W60*W65</f>
        <v>0</v>
      </c>
      <c r="X66" s="22"/>
    </row>
    <row r="67" spans="21:24" ht="15.75" x14ac:dyDescent="0.25">
      <c r="U67" s="17" t="s">
        <v>22</v>
      </c>
      <c r="V67" s="18"/>
      <c r="W67" s="19">
        <f>W60-W66</f>
        <v>2500</v>
      </c>
      <c r="X67" s="22"/>
    </row>
    <row r="68" spans="21:24" ht="15.75" x14ac:dyDescent="0.25">
      <c r="U68" s="17" t="s">
        <v>15</v>
      </c>
      <c r="V68" s="18"/>
      <c r="W68" s="19">
        <f>W59</f>
        <v>28000</v>
      </c>
      <c r="X68" s="22"/>
    </row>
    <row r="69" spans="21:24" ht="15.75" x14ac:dyDescent="0.25">
      <c r="U69" s="23"/>
      <c r="V69" s="18"/>
      <c r="W69" s="19"/>
      <c r="X69" s="22"/>
    </row>
    <row r="70" spans="21:24" ht="15.75" x14ac:dyDescent="0.25">
      <c r="U70" s="28" t="s">
        <v>23</v>
      </c>
      <c r="V70" s="29"/>
      <c r="W70" s="20">
        <f>W68+W67</f>
        <v>30500</v>
      </c>
      <c r="X70" s="22"/>
    </row>
    <row r="71" spans="21:24" ht="15.75" x14ac:dyDescent="0.25">
      <c r="U71" s="23"/>
      <c r="V71" s="23"/>
      <c r="W71" s="24"/>
      <c r="X71" s="24"/>
    </row>
    <row r="72" spans="21:24" ht="15.75" x14ac:dyDescent="0.25">
      <c r="U72" s="28" t="s">
        <v>37</v>
      </c>
      <c r="V72" s="30"/>
      <c r="W72" s="25">
        <v>500</v>
      </c>
      <c r="X72" s="24"/>
    </row>
    <row r="73" spans="21:24" ht="15.75" x14ac:dyDescent="0.25">
      <c r="U73" s="17" t="s">
        <v>24</v>
      </c>
      <c r="V73" s="31"/>
      <c r="W73" s="32">
        <f>W70*W72+X74</f>
        <v>15250000</v>
      </c>
      <c r="X73" s="33"/>
    </row>
    <row r="74" spans="21:24" ht="15.75" x14ac:dyDescent="0.25">
      <c r="U74" s="17" t="s">
        <v>25</v>
      </c>
      <c r="V74" s="23"/>
      <c r="W74" s="34">
        <f>W73*0.95</f>
        <v>14487500</v>
      </c>
      <c r="X74" s="35"/>
    </row>
    <row r="75" spans="21:24" ht="15.75" x14ac:dyDescent="0.25">
      <c r="U75" s="17" t="s">
        <v>26</v>
      </c>
      <c r="V75" s="23"/>
      <c r="W75" s="34">
        <f>W73*0.8</f>
        <v>12200000</v>
      </c>
      <c r="X75" s="34"/>
    </row>
    <row r="76" spans="21:24" ht="15.75" x14ac:dyDescent="0.25">
      <c r="U76" s="17"/>
      <c r="V76" s="23"/>
      <c r="W76" s="36"/>
      <c r="X76" s="24"/>
    </row>
    <row r="77" spans="21:24" ht="15.75" x14ac:dyDescent="0.25">
      <c r="U77" s="37" t="s">
        <v>27</v>
      </c>
      <c r="V77" s="38"/>
      <c r="W77" s="39">
        <f>W58*W72</f>
        <v>1250000</v>
      </c>
      <c r="X77" s="39"/>
    </row>
    <row r="78" spans="21:24" ht="15.75" x14ac:dyDescent="0.25">
      <c r="U78" s="17" t="s">
        <v>28</v>
      </c>
      <c r="V78" s="23"/>
      <c r="W78" s="36"/>
      <c r="X78" s="36"/>
    </row>
    <row r="79" spans="21:24" ht="15.75" x14ac:dyDescent="0.25">
      <c r="U79" s="40" t="s">
        <v>29</v>
      </c>
      <c r="V79" s="36"/>
      <c r="W79" s="34">
        <f>W73*0.025/12</f>
        <v>31770.833333333332</v>
      </c>
      <c r="X79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4" sqref="S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2024-11-28T11:39:35Z</dcterms:modified>
</cp:coreProperties>
</file>