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osmos\Ghatkopar (W)\Mahesh Shah\"/>
    </mc:Choice>
  </mc:AlternateContent>
  <xr:revisionPtr revIDLastSave="0" documentId="13_ncr:1_{5A4FE070-52B4-428E-912A-B6A44A658458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3" i="4" l="1"/>
  <c r="Q2" i="4"/>
  <c r="P2" i="4"/>
  <c r="J22" i="4"/>
  <c r="J20" i="4"/>
  <c r="P8" i="4" l="1"/>
  <c r="P7" i="4"/>
  <c r="P6" i="4"/>
  <c r="P5" i="4"/>
  <c r="P4" i="4"/>
  <c r="P3" i="4"/>
  <c r="Q12" i="4" l="1"/>
  <c r="P12" i="4"/>
  <c r="P11" i="4"/>
  <c r="Q11" i="4" s="1"/>
  <c r="P10" i="4"/>
  <c r="P9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<sst xmlns="http://schemas.openxmlformats.org/spreadsheetml/2006/main" count="125" uniqueCount="22">
  <si>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</si>
  <si>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</si>
  <si>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</si>
  <si>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</si>
  <si>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</si>
  <si>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</si>
  <si>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</si>
  <si>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</si>
  <si>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</si>
  <si>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</si>
  <si>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</si>
  <si>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</si>
  <si>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</si>
  <si>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502, 5th Floor, Building no. 105, Pantnagar Shree Ram CHS, Ghatkopar East</t>
  </si>
  <si>
    <t>Alt. Accom.- 16.10.24</t>
  </si>
  <si>
    <t>ca</t>
  </si>
  <si>
    <t xml:space="preserve">elevation </t>
  </si>
  <si>
    <t>rate</t>
  </si>
  <si>
    <t>fmv</t>
  </si>
  <si>
    <t>23.09.22</t>
  </si>
  <si>
    <t>07.09.22</t>
  </si>
  <si>
    <t>31.03.22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</si>
</sst>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47</xdr:row>
      <xdr:rowOff>19050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25CC49E-0828-4111-9B81-23EB09B5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515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409575</xdr:colOff>
      <xdr:row>50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B26E90-D4C1-4C8D-B765-1AB405111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087975" cy="84867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409575</xdr:colOff>
      <xdr:row>44</xdr:row>
      <xdr:rowOff>180975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FB139C-88EF-4EFE-BD4A-1CF11F601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87975" cy="83724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439402</xdr:colOff>
      <xdr:row>48</xdr:row>
      <xdr:rowOff>10729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5E7142-E188-484D-A734-3AB08AAF3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73802" cy="863085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15</xdr:col>
      <xdr:colOff>1276</xdr:colOff>
      <xdr:row>52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3A4DBC-DE6B-4B1C-B14B-B3143B86B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145276" cy="867848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458455</xdr:colOff>
      <xdr:row>45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68FE15-5E5B-49A7-A481-60BD5749D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992855" cy="865943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457200</xdr:colOff>
      <xdr:row>0</xdr:row>
      <xdr:rowOff>142875</xdr:rowOff>
    </xdr:from>
    <xdr:to>
      <xdr:col>15</xdr:col>
      <xdr:colOff>287002</xdr:colOff>
      <xdr:row>46</xdr:row>
      <xdr:rowOff>39308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822D1B-2FA0-4EAA-8166-E0F903ED1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7200" y="142875"/>
          <a:ext cx="8973802" cy="865943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467981</xdr:colOff>
      <xdr:row>46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20CF4E1-0F89-42DF-B262-1542C5ECF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02381" cy="867848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429876</xdr:colOff>
      <xdr:row>46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8BB45D0-D7C1-4ABC-9156-0E3664ADB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64276" cy="86689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D21" sqref="D2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591.91236000000004</v>
      </c>
      <c r="C2" s="4">
        <f>B2*1.2</f>
        <v>710.29483200000004</v>
      </c>
      <c r="D2" s="4">
        <f t="shared" ref="D2:D13" si="2">C2*1.2</f>
        <v>852.35379840000007</v>
      </c>
      <c r="E2" s="5">
        <f t="shared" ref="E2:E13" si="3">R2</f>
        <v>10983019</v>
      </c>
      <c r="F2" s="10">
        <f t="shared" ref="F2:F13" si="4">ROUND((E2/B2),0)</f>
        <v>18555</v>
      </c>
      <c r="G2" s="10">
        <f t="shared" ref="G2:G13" si="5">ROUND((E2/C2),0)</f>
        <v>15463</v>
      </c>
      <c r="H2" s="10">
        <f t="shared" ref="H2:H13" si="6">ROUND((E2/D2),0)</f>
        <v>12886</v>
      </c>
      <c r="I2" s="4" t="e">
        <f>#REF!</f>
        <v>#REF!</v>
      </c>
      <c r="J2" s="4" t="str">
        <f t="shared" ref="J2:J13" si="7">S2</f>
        <v>23.09.22</v>
      </c>
      <c r="O2">
        <v>0</v>
      </c>
      <c r="P2">
        <f t="shared" ref="P2:P8" si="8">O2/1.2</f>
        <v>0</v>
      </c>
      <c r="Q2">
        <f>54.99*10.764</f>
        <v>591.91236000000004</v>
      </c>
      <c r="R2" s="2">
        <v>10983019</v>
      </c>
      <c r="S2" s="8" t="s">
        <v>19</v>
      </c>
      <c r="T2" s="8"/>
    </row>
    <row r="3" spans="1:20" x14ac:dyDescent="0.25">
      <c r="A3" s="4">
        <f t="shared" si="0"/>
        <v>0</v>
      </c>
      <c r="B3" s="4">
        <f t="shared" si="1"/>
        <v>428.40719999999993</v>
      </c>
      <c r="C3" s="4">
        <f t="shared" ref="C3:C15" si="9">B3*1.2</f>
        <v>514.08863999999994</v>
      </c>
      <c r="D3" s="4">
        <f t="shared" si="2"/>
        <v>616.90636799999993</v>
      </c>
      <c r="E3" s="5">
        <f t="shared" si="3"/>
        <v>7095238</v>
      </c>
      <c r="F3" s="10">
        <f t="shared" si="4"/>
        <v>16562</v>
      </c>
      <c r="G3" s="10">
        <f t="shared" si="5"/>
        <v>13802</v>
      </c>
      <c r="H3" s="10">
        <f t="shared" si="6"/>
        <v>11501</v>
      </c>
      <c r="I3" s="4" t="e">
        <f>#REF!</f>
        <v>#REF!</v>
      </c>
      <c r="J3" s="4" t="str">
        <f t="shared" si="7"/>
        <v>07.09.22</v>
      </c>
      <c r="O3">
        <v>0</v>
      </c>
      <c r="P3">
        <f t="shared" si="8"/>
        <v>0</v>
      </c>
      <c r="Q3">
        <f>39.8*10.764</f>
        <v>428.40719999999993</v>
      </c>
      <c r="R3" s="2">
        <v>7095238</v>
      </c>
      <c r="S3" s="8" t="s">
        <v>20</v>
      </c>
      <c r="T3" s="8"/>
    </row>
    <row r="4" spans="1:20" x14ac:dyDescent="0.25">
      <c r="A4" s="4">
        <f t="shared" si="0"/>
        <v>0</v>
      </c>
      <c r="B4" s="4">
        <f t="shared" si="1"/>
        <v>428</v>
      </c>
      <c r="C4" s="4">
        <f t="shared" si="9"/>
        <v>513.6</v>
      </c>
      <c r="D4" s="4">
        <f t="shared" si="2"/>
        <v>616.32000000000005</v>
      </c>
      <c r="E4" s="5">
        <f t="shared" si="3"/>
        <v>7916667</v>
      </c>
      <c r="F4" s="10">
        <f t="shared" si="4"/>
        <v>18497</v>
      </c>
      <c r="G4" s="10">
        <f t="shared" si="5"/>
        <v>15414</v>
      </c>
      <c r="H4" s="10">
        <f t="shared" si="6"/>
        <v>12845</v>
      </c>
      <c r="I4" s="4" t="e">
        <f>#REF!</f>
        <v>#REF!</v>
      </c>
      <c r="J4" s="4" t="str">
        <f t="shared" si="7"/>
        <v>31.03.22</v>
      </c>
      <c r="O4">
        <v>0</v>
      </c>
      <c r="P4">
        <f t="shared" si="8"/>
        <v>0</v>
      </c>
      <c r="Q4">
        <v>428</v>
      </c>
      <c r="R4" s="2">
        <v>7916667</v>
      </c>
      <c r="S4" s="8" t="s">
        <v>21</v>
      </c>
      <c r="T4" s="8"/>
    </row>
    <row r="5" spans="1:20" x14ac:dyDescent="0.25">
      <c r="A5" s="4">
        <f t="shared" si="0"/>
        <v>0</v>
      </c>
      <c r="B5" s="4">
        <f t="shared" si="1"/>
        <v>584</v>
      </c>
      <c r="C5" s="4">
        <f t="shared" si="9"/>
        <v>700.8</v>
      </c>
      <c r="D5" s="4">
        <f t="shared" si="2"/>
        <v>840.95999999999992</v>
      </c>
      <c r="E5" s="5">
        <f t="shared" si="3"/>
        <v>15200000</v>
      </c>
      <c r="F5" s="15">
        <f t="shared" si="4"/>
        <v>26027</v>
      </c>
      <c r="G5" s="10">
        <f t="shared" si="5"/>
        <v>21689</v>
      </c>
      <c r="H5" s="10">
        <f t="shared" si="6"/>
        <v>18075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584</v>
      </c>
      <c r="R5" s="2">
        <v>15200000</v>
      </c>
      <c r="S5" s="8"/>
      <c r="T5" s="8"/>
    </row>
    <row r="6" spans="1:20" x14ac:dyDescent="0.25">
      <c r="A6" s="4">
        <f t="shared" si="0"/>
        <v>0</v>
      </c>
      <c r="B6" s="4">
        <f t="shared" si="1"/>
        <v>419</v>
      </c>
      <c r="C6" s="4">
        <f t="shared" si="9"/>
        <v>502.79999999999995</v>
      </c>
      <c r="D6" s="4">
        <f t="shared" si="2"/>
        <v>603.3599999999999</v>
      </c>
      <c r="E6" s="5">
        <f t="shared" si="3"/>
        <v>8400000</v>
      </c>
      <c r="F6" s="10">
        <f t="shared" si="4"/>
        <v>20048</v>
      </c>
      <c r="G6" s="10">
        <f t="shared" si="5"/>
        <v>16706</v>
      </c>
      <c r="H6" s="10">
        <f t="shared" si="6"/>
        <v>13922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419</v>
      </c>
      <c r="R6" s="2">
        <v>8400000</v>
      </c>
      <c r="S6" s="8"/>
      <c r="T6" s="8"/>
    </row>
    <row r="7" spans="1:20" x14ac:dyDescent="0.25">
      <c r="A7" s="4">
        <f t="shared" si="0"/>
        <v>0</v>
      </c>
      <c r="B7" s="4">
        <f t="shared" si="1"/>
        <v>385</v>
      </c>
      <c r="C7" s="4">
        <f t="shared" si="9"/>
        <v>462</v>
      </c>
      <c r="D7" s="4">
        <f t="shared" si="2"/>
        <v>554.4</v>
      </c>
      <c r="E7" s="5">
        <f t="shared" si="3"/>
        <v>10500000</v>
      </c>
      <c r="F7" s="10">
        <f t="shared" si="4"/>
        <v>27273</v>
      </c>
      <c r="G7" s="10">
        <f t="shared" si="5"/>
        <v>22727</v>
      </c>
      <c r="H7" s="10">
        <f t="shared" si="6"/>
        <v>18939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385</v>
      </c>
      <c r="R7" s="2">
        <v>10500000</v>
      </c>
      <c r="S7" s="8"/>
      <c r="T7" s="8"/>
    </row>
    <row r="8" spans="1:20" x14ac:dyDescent="0.25">
      <c r="A8" s="4">
        <f t="shared" si="0"/>
        <v>0</v>
      </c>
      <c r="B8" s="4">
        <f t="shared" si="1"/>
        <v>394</v>
      </c>
      <c r="C8" s="4">
        <f t="shared" si="9"/>
        <v>472.79999999999995</v>
      </c>
      <c r="D8" s="4">
        <f t="shared" si="2"/>
        <v>567.3599999999999</v>
      </c>
      <c r="E8" s="5">
        <f t="shared" si="3"/>
        <v>9500000</v>
      </c>
      <c r="F8" s="15">
        <f t="shared" si="4"/>
        <v>24112</v>
      </c>
      <c r="G8" s="10">
        <f t="shared" si="5"/>
        <v>20093</v>
      </c>
      <c r="H8" s="10">
        <f t="shared" si="6"/>
        <v>16744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394</v>
      </c>
      <c r="R8" s="2">
        <v>9500000</v>
      </c>
      <c r="S8" s="8"/>
      <c r="T8" s="8"/>
    </row>
    <row r="9" spans="1:20" x14ac:dyDescent="0.25">
      <c r="A9" s="4">
        <f t="shared" si="0"/>
        <v>0</v>
      </c>
      <c r="B9" s="4">
        <f t="shared" si="1"/>
        <v>400</v>
      </c>
      <c r="C9" s="4">
        <f t="shared" si="9"/>
        <v>480</v>
      </c>
      <c r="D9" s="4">
        <f t="shared" si="2"/>
        <v>576</v>
      </c>
      <c r="E9" s="5">
        <f t="shared" si="3"/>
        <v>10500000</v>
      </c>
      <c r="F9" s="10">
        <f t="shared" si="4"/>
        <v>26250</v>
      </c>
      <c r="G9" s="10">
        <f t="shared" si="5"/>
        <v>21875</v>
      </c>
      <c r="H9" s="10">
        <f t="shared" si="6"/>
        <v>18229</v>
      </c>
      <c r="I9" s="4" t="e">
        <f>#REF!</f>
        <v>#REF!</v>
      </c>
      <c r="J9" s="4">
        <f t="shared" si="7"/>
        <v>0</v>
      </c>
      <c r="O9">
        <v>0</v>
      </c>
      <c r="P9">
        <f t="shared" ref="P9:P12" si="10">O9/1.2</f>
        <v>0</v>
      </c>
      <c r="Q9">
        <v>400</v>
      </c>
      <c r="R9" s="2">
        <v>10500000</v>
      </c>
      <c r="S9" s="8"/>
      <c r="T9" s="8"/>
    </row>
    <row r="10" spans="1:20" x14ac:dyDescent="0.25">
      <c r="A10" s="4">
        <f t="shared" si="0"/>
        <v>0</v>
      </c>
      <c r="B10" s="4">
        <f t="shared" si="1"/>
        <v>419</v>
      </c>
      <c r="C10" s="4">
        <f t="shared" si="9"/>
        <v>502.79999999999995</v>
      </c>
      <c r="D10" s="4">
        <f t="shared" si="2"/>
        <v>603.3599999999999</v>
      </c>
      <c r="E10" s="5">
        <f t="shared" si="3"/>
        <v>10100000</v>
      </c>
      <c r="F10" s="15">
        <f t="shared" si="4"/>
        <v>24105</v>
      </c>
      <c r="G10" s="10">
        <f t="shared" si="5"/>
        <v>20088</v>
      </c>
      <c r="H10" s="10">
        <f t="shared" si="6"/>
        <v>16740</v>
      </c>
      <c r="I10" s="4" t="e">
        <f>#REF!</f>
        <v>#REF!</v>
      </c>
      <c r="J10" s="4">
        <f t="shared" si="7"/>
        <v>0</v>
      </c>
      <c r="O10">
        <v>0</v>
      </c>
      <c r="P10">
        <f t="shared" si="10"/>
        <v>0</v>
      </c>
      <c r="Q10">
        <v>419</v>
      </c>
      <c r="R10" s="2">
        <v>10100000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f t="shared" ref="Q9:Q12" si="11">P11/1.2</f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f t="shared" si="11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2">O13/1.2</f>
        <v>0</v>
      </c>
      <c r="Q13">
        <f t="shared" ref="Q13" si="13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4">C14*1.2</f>
        <v>0</v>
      </c>
      <c r="E14" s="5">
        <f t="shared" ref="E14:E15" si="15">R14</f>
        <v>0</v>
      </c>
      <c r="F14" s="10" t="e">
        <f t="shared" ref="F14:F15" si="16">ROUND((E14/B14),0)</f>
        <v>#DIV/0!</v>
      </c>
      <c r="G14" s="10" t="e">
        <f t="shared" ref="G14:G15" si="17">ROUND((E14/C14),0)</f>
        <v>#DIV/0!</v>
      </c>
      <c r="H14" s="4" t="e">
        <f t="shared" ref="H14:H15" si="18">ROUND((E14/D14),0)</f>
        <v>#DIV/0!</v>
      </c>
      <c r="I14" s="4" t="e">
        <f>#REF!</f>
        <v>#REF!</v>
      </c>
      <c r="J14" s="4">
        <f t="shared" ref="J14:J15" si="19">S14</f>
        <v>0</v>
      </c>
      <c r="O14">
        <v>0</v>
      </c>
      <c r="P14">
        <f t="shared" ref="P14:P15" si="20">O14/1.2</f>
        <v>0</v>
      </c>
      <c r="Q14">
        <f t="shared" ref="Q14:Q15" si="21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4"/>
        <v>0</v>
      </c>
      <c r="E15" s="5">
        <f t="shared" si="15"/>
        <v>0</v>
      </c>
      <c r="F15" s="10" t="e">
        <f t="shared" si="16"/>
        <v>#DIV/0!</v>
      </c>
      <c r="G15" s="4" t="e">
        <f t="shared" si="17"/>
        <v>#DIV/0!</v>
      </c>
      <c r="H15" s="4" t="e">
        <f t="shared" si="18"/>
        <v>#DIV/0!</v>
      </c>
      <c r="I15" s="4" t="e">
        <f>#REF!</f>
        <v>#REF!</v>
      </c>
      <c r="J15" s="4">
        <f t="shared" si="19"/>
        <v>0</v>
      </c>
      <c r="O15">
        <v>0</v>
      </c>
      <c r="P15">
        <f t="shared" si="20"/>
        <v>0</v>
      </c>
      <c r="Q15">
        <f t="shared" si="21"/>
        <v>0</v>
      </c>
      <c r="R15" s="2">
        <v>0</v>
      </c>
      <c r="S15" s="8"/>
      <c r="T15" s="8"/>
    </row>
    <row r="17" spans="7:24" x14ac:dyDescent="0.25">
      <c r="I17" t="s">
        <v>13</v>
      </c>
    </row>
    <row r="18" spans="7:24" x14ac:dyDescent="0.25">
      <c r="I18" t="s">
        <v>15</v>
      </c>
      <c r="J18">
        <v>323</v>
      </c>
    </row>
    <row r="19" spans="7:24" x14ac:dyDescent="0.25">
      <c r="I19" t="s">
        <v>16</v>
      </c>
      <c r="J19">
        <v>72</v>
      </c>
    </row>
    <row r="20" spans="7:24" x14ac:dyDescent="0.25">
      <c r="J20">
        <f>J19+J18</f>
        <v>395</v>
      </c>
    </row>
    <row r="21" spans="7:24" x14ac:dyDescent="0.25">
      <c r="I21" t="s">
        <v>17</v>
      </c>
      <c r="J21">
        <v>23000</v>
      </c>
    </row>
    <row r="22" spans="7:24" x14ac:dyDescent="0.25">
      <c r="G22" s="6"/>
      <c r="H22" s="6"/>
      <c r="I22" t="s">
        <v>18</v>
      </c>
      <c r="J22">
        <f>J21*J20</f>
        <v>9085000</v>
      </c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I26" t="s">
        <v>14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B2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J34" sqref="J34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2024-11-28T04:29:54Z</dcterms:modified>
</cp:coreProperties>
</file>