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Bassein Taluka Industrial Estate\PELEECON LINKERS\"/>
    </mc:Choice>
  </mc:AlternateContent>
  <xr:revisionPtr revIDLastSave="0" documentId="13_ncr:1_{5830A108-531E-4827-B7B5-B6705F51CD2F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P7" i="4" l="1"/>
  <c r="Q4" i="4"/>
  <c r="D34" i="4"/>
  <c r="Q2" i="4" l="1"/>
  <c r="B2" i="4" s="1"/>
  <c r="C2" i="4" s="1"/>
  <c r="Q3" i="4"/>
  <c r="B3" i="4" s="1"/>
  <c r="C3" i="4" s="1"/>
  <c r="D3" i="4" s="1"/>
  <c r="Q5" i="4"/>
  <c r="Q6" i="4"/>
  <c r="B6" i="4" s="1"/>
  <c r="C6" i="4" s="1"/>
  <c r="B7" i="4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<sst xmlns="http://schemas.openxmlformats.org/spreadsheetml/2006/main" count="136" uniqueCount="90">
  <si>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</si>
  <si>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</si>
  <si>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</si>
  <si>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</si>
  <si>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</si>
  <si>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</si>
  <si>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</si>
  <si>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</si>
  <si>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</si>
  <si>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</si>
  <si>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</si>
  <si>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</si>
  <si>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</si>
  <si>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</si>
  <si>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</si>
  <si>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</si>
  <si>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</si>
  <si>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</si>
  <si>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</si>
  <si>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</si>
  <si>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</si>
  <si>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</si>
  <si>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</si>
  <si>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</si>
  <si>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</si>
  <si>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</si>
  <si>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</si>
  <si>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</si>
  <si>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</si>
  <si>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</si>
  <si>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</si>
  <si>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</si>
  <si>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</si>
  <si>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</si>
  <si>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</si>
  <si>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</si>
  <si>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</si>
  <si>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</si>
  <si>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</si>
  <si>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</si>
  <si>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</si>
  <si>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</si>
  <si>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</si>
  <si>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</si>
  <si>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</si>
  <si>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</si>
  <si>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</si>
  <si>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</si>
  <si>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</si>
  <si>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</si>
  <si>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</si>
  <si>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</si>
  <si>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</si>
  <si>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</si>
  <si>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</si>
  <si>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</si>
  <si>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</si>
  <si>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</si>
  <si>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</si>
  <si>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</si>
  <si>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</si>
  <si>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</si>
  <si>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</si>
  <si>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</si>
  <si>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</si>
  <si>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</si>
  <si>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</si>
  <si>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</si>
  <si>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</si>
  <si>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</si>
  <si>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</si>
  <si>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</si>
  <si>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</si>
  <si>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</si>
  <si>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</si>
  <si>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</si>
  <si>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</si>
  <si>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</si>
  <si>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</si>
  <si>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</si>
  <si>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</si>
  <si>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</si>
  <si>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</si>
  <si>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</si>
  <si>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PREV VAL - ARCHINOVA - 2021</t>
  </si>
  <si>
    <t>BUA</t>
  </si>
  <si>
    <t>RATE</t>
  </si>
  <si>
    <t>IGR-10.08.23</t>
  </si>
  <si>
    <t>Gov</t>
  </si>
  <si>
    <t>YOC - 1992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</si>
</sst>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409575</xdr:colOff>
      <xdr:row>0</xdr:row>
      <xdr:rowOff>0</xdr:rowOff>
    </xdr:from>
    <xdr:to>
      <xdr:col>26</xdr:col>
      <xdr:colOff>87483</xdr:colOff>
      <xdr:row>20</xdr:row>
      <xdr:rowOff>38717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1B415D6-3007-49E4-A544-C1512B1F27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81750" y="0"/>
          <a:ext cx="12593808" cy="4420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3</xdr:row>
      <xdr:rowOff>0</xdr:rowOff>
    </xdr:from>
    <xdr:to>
      <xdr:col>31</xdr:col>
      <xdr:colOff>430383</xdr:colOff>
      <xdr:row>24</xdr:row>
      <xdr:rowOff>19667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46E770-8F45-4BD5-9721-AB20BB58C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48475" y="666750"/>
          <a:ext cx="12593808" cy="44202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7F7792D-54FC-4002-97D8-FD482CD7B1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E3D34E-1EE0-47F1-AD25-871874B6F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70F128-0A4E-462F-A960-E7E7CF6A7E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BFD894-EFDD-4C58-A741-FDE4B39A6C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39328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0A4183-C420-4C30-8F5B-46E26F06D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80232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45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E5449C-E473-47E1-8646-BF557E457F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688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7" sqref="C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v>135300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13530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C3-C4</f>
        <v>121770</v>
      </c>
      <c r="D5" s="58" t="s">
        <v>62</v>
      </c>
      <c r="E5" s="59">
        <f>C5/10.764</f>
        <v>11312.709030100335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42300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79470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63576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105876</v>
      </c>
      <c r="D9" s="58" t="s">
        <v>62</v>
      </c>
      <c r="E9" s="59">
        <f>C9/10.764</f>
        <v>9836.1204013377937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2025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20</v>
      </c>
      <c r="D13" s="65">
        <f>D12-C13</f>
        <v>80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L4" sqref="L4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D9" sqref="D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16600</v>
      </c>
      <c r="D3" s="22" t="s">
        <v>76</v>
      </c>
      <c r="E3" s="6" t="s">
        <v>72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14100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33</v>
      </c>
      <c r="D7" s="24">
        <v>2025</v>
      </c>
    </row>
    <row r="8" spans="1:5" x14ac:dyDescent="0.25">
      <c r="A8" s="15" t="s">
        <v>18</v>
      </c>
      <c r="B8" s="23"/>
      <c r="C8" s="24">
        <f>C9-C7</f>
        <v>27</v>
      </c>
      <c r="D8" s="24">
        <v>1992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49.5</v>
      </c>
      <c r="D10" s="24"/>
    </row>
    <row r="11" spans="1:5" x14ac:dyDescent="0.25">
      <c r="A11" s="15"/>
      <c r="B11" s="25"/>
      <c r="C11" s="26">
        <f>C10%</f>
        <v>0.495</v>
      </c>
      <c r="D11" s="26"/>
    </row>
    <row r="12" spans="1:5" x14ac:dyDescent="0.25">
      <c r="A12" s="15" t="s">
        <v>21</v>
      </c>
      <c r="B12" s="18"/>
      <c r="C12" s="19">
        <f>C6*C11</f>
        <v>1237.5</v>
      </c>
      <c r="D12" s="22"/>
    </row>
    <row r="13" spans="1:5" x14ac:dyDescent="0.25">
      <c r="A13" s="15" t="s">
        <v>22</v>
      </c>
      <c r="B13" s="18"/>
      <c r="C13" s="19">
        <f>C6-C12</f>
        <v>1262.5</v>
      </c>
      <c r="D13" s="22"/>
    </row>
    <row r="14" spans="1:5" x14ac:dyDescent="0.25">
      <c r="A14" s="15" t="s">
        <v>15</v>
      </c>
      <c r="B14" s="18"/>
      <c r="C14" s="19">
        <f>C5</f>
        <v>14100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15362.5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560</v>
      </c>
      <c r="D18" s="24"/>
    </row>
    <row r="19" spans="1:5" x14ac:dyDescent="0.25">
      <c r="A19" s="15" t="s">
        <v>74</v>
      </c>
      <c r="B19" s="6"/>
      <c r="C19" s="30">
        <f>C18*C16</f>
        <v>8603000</v>
      </c>
      <c r="D19" s="72"/>
      <c r="E19" s="65"/>
    </row>
    <row r="20" spans="1:5" x14ac:dyDescent="0.25">
      <c r="A20" s="15" t="s">
        <v>24</v>
      </c>
      <c r="C20" s="31">
        <f>C19*90%</f>
        <v>7742700</v>
      </c>
      <c r="D20" s="30"/>
      <c r="E20" s="65"/>
    </row>
    <row r="21" spans="1:5" x14ac:dyDescent="0.25">
      <c r="A21" s="15" t="s">
        <v>25</v>
      </c>
      <c r="C21" s="31">
        <f>C19*80%</f>
        <v>6882400</v>
      </c>
      <c r="D21" s="31"/>
      <c r="E21" s="65"/>
    </row>
    <row r="22" spans="1:5" x14ac:dyDescent="0.25">
      <c r="A22" s="15" t="s">
        <v>88</v>
      </c>
      <c r="D22" s="24"/>
    </row>
    <row r="23" spans="1:5" x14ac:dyDescent="0.25">
      <c r="A23" s="32" t="s">
        <v>26</v>
      </c>
      <c r="B23" s="33"/>
      <c r="C23" s="34">
        <f>C4*C18</f>
        <v>1400000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17922.916666666668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0"/>
  <sheetViews>
    <sheetView workbookViewId="0">
      <selection activeCell="G24" sqref="G2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0" x14ac:dyDescent="0.25">
      <c r="A2" s="4">
        <v>1</v>
      </c>
      <c r="B2" s="4">
        <f t="shared" ref="B2:B16" si="0">Q2</f>
        <v>466.66666666666669</v>
      </c>
      <c r="C2" s="4">
        <f t="shared" ref="C2:C16" si="1">B2*1.2</f>
        <v>560</v>
      </c>
      <c r="D2" s="4">
        <f t="shared" ref="D2:D16" si="2">C2*1.2</f>
        <v>672</v>
      </c>
      <c r="E2" s="5">
        <f t="shared" ref="E2:E16" si="3">R2</f>
        <v>7850000</v>
      </c>
      <c r="F2" s="4">
        <f t="shared" ref="F2:F15" si="4">ROUND((E2/B2),0)</f>
        <v>16821</v>
      </c>
      <c r="G2" s="73">
        <f t="shared" ref="G2:G15" si="5">ROUND((E2/C2),0)</f>
        <v>14018</v>
      </c>
      <c r="H2" s="73">
        <f t="shared" ref="H2:H15" si="6">ROUND((E2/D2),0)</f>
        <v>11682</v>
      </c>
      <c r="I2" s="73">
        <f t="shared" ref="I2:I15" si="7">T2</f>
        <v>108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v>560</v>
      </c>
      <c r="Q2" s="7">
        <f t="shared" ref="Q2:Q10" si="9">P2/1.2</f>
        <v>466.66666666666669</v>
      </c>
      <c r="R2" s="74">
        <v>7850000</v>
      </c>
      <c r="S2" s="74" t="s">
        <v>87</v>
      </c>
      <c r="T2" s="7">
        <v>108</v>
      </c>
    </row>
    <row r="3" spans="1:20" x14ac:dyDescent="0.25">
      <c r="A3" s="4">
        <v>2</v>
      </c>
      <c r="B3" s="4">
        <f t="shared" si="0"/>
        <v>466.66666666666669</v>
      </c>
      <c r="C3" s="4">
        <f t="shared" si="1"/>
        <v>560</v>
      </c>
      <c r="D3" s="4">
        <f t="shared" si="2"/>
        <v>672</v>
      </c>
      <c r="E3" s="5">
        <f t="shared" si="3"/>
        <v>7850000</v>
      </c>
      <c r="F3" s="4">
        <f t="shared" si="4"/>
        <v>16821</v>
      </c>
      <c r="G3" s="73">
        <f t="shared" si="5"/>
        <v>14018</v>
      </c>
      <c r="H3" s="73">
        <f t="shared" si="6"/>
        <v>11682</v>
      </c>
      <c r="I3" s="73">
        <f t="shared" si="7"/>
        <v>105</v>
      </c>
      <c r="J3" s="73">
        <f t="shared" si="8"/>
        <v>0</v>
      </c>
      <c r="K3" s="7"/>
      <c r="L3" s="7"/>
      <c r="M3" s="7"/>
      <c r="N3" s="7"/>
      <c r="O3" s="7">
        <v>0</v>
      </c>
      <c r="P3" s="7">
        <v>560</v>
      </c>
      <c r="Q3" s="7">
        <f t="shared" si="9"/>
        <v>466.66666666666669</v>
      </c>
      <c r="R3" s="74">
        <v>7850000</v>
      </c>
      <c r="S3" s="74" t="s">
        <v>87</v>
      </c>
      <c r="T3" s="7">
        <v>105</v>
      </c>
    </row>
    <row r="4" spans="1:20" x14ac:dyDescent="0.25">
      <c r="A4" s="4">
        <v>3</v>
      </c>
      <c r="B4" s="4">
        <f t="shared" si="0"/>
        <v>466.66666666666669</v>
      </c>
      <c r="C4" s="4">
        <f t="shared" si="1"/>
        <v>560</v>
      </c>
      <c r="D4" s="4">
        <f t="shared" si="2"/>
        <v>672</v>
      </c>
      <c r="E4" s="5">
        <f t="shared" si="3"/>
        <v>7850000</v>
      </c>
      <c r="F4" s="4">
        <f t="shared" si="4"/>
        <v>16821</v>
      </c>
      <c r="G4" s="4">
        <f t="shared" si="5"/>
        <v>14018</v>
      </c>
      <c r="H4" s="4">
        <f t="shared" si="6"/>
        <v>11682</v>
      </c>
      <c r="I4" s="4">
        <f t="shared" si="7"/>
        <v>110</v>
      </c>
      <c r="J4" s="4">
        <f t="shared" si="8"/>
        <v>0</v>
      </c>
      <c r="O4">
        <v>0</v>
      </c>
      <c r="P4">
        <v>560</v>
      </c>
      <c r="Q4">
        <f t="shared" ref="Q4" si="10">P4/1.2</f>
        <v>466.66666666666669</v>
      </c>
      <c r="R4" s="2">
        <v>7850000</v>
      </c>
      <c r="S4" s="2" t="s">
        <v>87</v>
      </c>
      <c r="T4">
        <v>110</v>
      </c>
    </row>
    <row r="5" spans="1:20" x14ac:dyDescent="0.25">
      <c r="A5" s="4">
        <v>4</v>
      </c>
      <c r="B5" s="4">
        <f t="shared" si="0"/>
        <v>466.66666666666669</v>
      </c>
      <c r="C5" s="4">
        <f t="shared" si="1"/>
        <v>560</v>
      </c>
      <c r="D5" s="4">
        <f t="shared" si="2"/>
        <v>672</v>
      </c>
      <c r="E5" s="5">
        <f t="shared" si="3"/>
        <v>7850000</v>
      </c>
      <c r="F5" s="4">
        <f t="shared" si="4"/>
        <v>16821</v>
      </c>
      <c r="G5" s="4">
        <f t="shared" si="5"/>
        <v>14018</v>
      </c>
      <c r="H5" s="4">
        <f t="shared" si="6"/>
        <v>11682</v>
      </c>
      <c r="I5" s="4">
        <f t="shared" si="7"/>
        <v>112</v>
      </c>
      <c r="J5" s="4">
        <f t="shared" si="8"/>
        <v>0</v>
      </c>
      <c r="O5">
        <v>0</v>
      </c>
      <c r="P5">
        <v>560</v>
      </c>
      <c r="Q5">
        <f t="shared" si="9"/>
        <v>466.66666666666669</v>
      </c>
      <c r="R5" s="2">
        <v>7850000</v>
      </c>
      <c r="S5" s="2" t="s">
        <v>87</v>
      </c>
      <c r="T5">
        <v>112</v>
      </c>
    </row>
    <row r="6" spans="1:20" x14ac:dyDescent="0.25">
      <c r="A6" s="4">
        <v>5</v>
      </c>
      <c r="B6" s="4">
        <f t="shared" si="0"/>
        <v>375</v>
      </c>
      <c r="C6" s="4">
        <f t="shared" si="1"/>
        <v>450</v>
      </c>
      <c r="D6" s="4">
        <f t="shared" si="2"/>
        <v>540</v>
      </c>
      <c r="E6" s="5">
        <f t="shared" si="3"/>
        <v>8000000</v>
      </c>
      <c r="F6" s="4">
        <f t="shared" si="4"/>
        <v>21333</v>
      </c>
      <c r="G6" s="73">
        <f t="shared" si="5"/>
        <v>17778</v>
      </c>
      <c r="H6" s="73">
        <f t="shared" si="6"/>
        <v>14815</v>
      </c>
      <c r="I6" s="73">
        <f t="shared" si="7"/>
        <v>0</v>
      </c>
      <c r="J6" s="73">
        <f t="shared" si="8"/>
        <v>0</v>
      </c>
      <c r="K6" s="7"/>
      <c r="L6" s="7"/>
      <c r="M6" s="7"/>
      <c r="N6" s="7"/>
      <c r="O6" s="7">
        <v>0</v>
      </c>
      <c r="P6" s="7">
        <v>450</v>
      </c>
      <c r="Q6" s="7">
        <f t="shared" si="9"/>
        <v>375</v>
      </c>
      <c r="R6" s="74">
        <v>8000000</v>
      </c>
      <c r="S6" s="2"/>
    </row>
    <row r="7" spans="1:20" x14ac:dyDescent="0.25">
      <c r="A7" s="4">
        <v>6</v>
      </c>
      <c r="B7" s="4">
        <f t="shared" si="0"/>
        <v>560</v>
      </c>
      <c r="C7" s="4">
        <f t="shared" si="1"/>
        <v>672</v>
      </c>
      <c r="D7" s="4">
        <f t="shared" si="2"/>
        <v>806.4</v>
      </c>
      <c r="E7" s="5">
        <f t="shared" si="3"/>
        <v>11000000</v>
      </c>
      <c r="F7" s="4">
        <f t="shared" si="4"/>
        <v>19643</v>
      </c>
      <c r="G7" s="73">
        <f t="shared" si="5"/>
        <v>16369</v>
      </c>
      <c r="H7" s="73">
        <f t="shared" si="6"/>
        <v>13641</v>
      </c>
      <c r="I7" s="73">
        <f t="shared" si="7"/>
        <v>0</v>
      </c>
      <c r="J7" s="73">
        <f t="shared" si="8"/>
        <v>0</v>
      </c>
      <c r="K7" s="7"/>
      <c r="L7" s="7"/>
      <c r="M7" s="7"/>
      <c r="N7" s="7"/>
      <c r="O7" s="7">
        <v>0</v>
      </c>
      <c r="P7" s="7">
        <f t="shared" ref="P7" si="11">O7/1.2</f>
        <v>0</v>
      </c>
      <c r="Q7" s="7">
        <v>560</v>
      </c>
      <c r="R7" s="74">
        <v>11000000</v>
      </c>
      <c r="S7" s="2"/>
    </row>
    <row r="8" spans="1:20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ref="P8:P10" si="12">O8/1.2</f>
        <v>0</v>
      </c>
      <c r="Q8">
        <f t="shared" si="9"/>
        <v>0</v>
      </c>
      <c r="R8" s="2">
        <v>0</v>
      </c>
      <c r="S8" s="2"/>
    </row>
    <row r="9" spans="1:20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2"/>
        <v>0</v>
      </c>
      <c r="Q9">
        <f t="shared" si="9"/>
        <v>0</v>
      </c>
      <c r="R9" s="2">
        <v>0</v>
      </c>
      <c r="S9" s="2"/>
    </row>
    <row r="10" spans="1:20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2"/>
        <v>0</v>
      </c>
      <c r="Q10">
        <f t="shared" si="9"/>
        <v>0</v>
      </c>
      <c r="R10" s="2">
        <v>0</v>
      </c>
      <c r="S10" s="2"/>
    </row>
    <row r="11" spans="1:20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3">O11/1.2</f>
        <v>0</v>
      </c>
      <c r="Q11">
        <f t="shared" ref="Q11:Q15" si="14">P11/1.2</f>
        <v>0</v>
      </c>
      <c r="R11" s="2">
        <v>0</v>
      </c>
      <c r="S11" s="2"/>
    </row>
    <row r="12" spans="1:20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3"/>
        <v>0</v>
      </c>
      <c r="Q12">
        <f t="shared" si="14"/>
        <v>0</v>
      </c>
      <c r="R12" s="2">
        <v>0</v>
      </c>
      <c r="S12" s="2"/>
    </row>
    <row r="13" spans="1:20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3"/>
        <v>0</v>
      </c>
      <c r="Q13">
        <f t="shared" si="14"/>
        <v>0</v>
      </c>
      <c r="R13" s="2">
        <v>0</v>
      </c>
      <c r="S13" s="2"/>
    </row>
    <row r="14" spans="1:20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3"/>
        <v>0</v>
      </c>
      <c r="Q14">
        <f t="shared" si="14"/>
        <v>0</v>
      </c>
      <c r="R14" s="2">
        <v>0</v>
      </c>
      <c r="S14" s="2"/>
    </row>
    <row r="15" spans="1:20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3"/>
        <v>0</v>
      </c>
      <c r="Q15">
        <f t="shared" si="14"/>
        <v>0</v>
      </c>
      <c r="R15" s="2">
        <v>0</v>
      </c>
      <c r="S15" s="2"/>
    </row>
    <row r="16" spans="1:20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5">ROUND((E16/B16),0)</f>
        <v>#DIV/0!</v>
      </c>
      <c r="G16" s="4" t="e">
        <f t="shared" ref="G16" si="16">ROUND((E16/C16),0)</f>
        <v>#DIV/0!</v>
      </c>
      <c r="H16" s="4" t="e">
        <f t="shared" ref="H16" si="17">ROUND((E16/D16),0)</f>
        <v>#DIV/0!</v>
      </c>
      <c r="I16" s="4">
        <f t="shared" ref="I16" si="18">T16</f>
        <v>0</v>
      </c>
      <c r="J16" s="4">
        <f t="shared" ref="J16" si="19">U16</f>
        <v>0</v>
      </c>
      <c r="O16">
        <v>0</v>
      </c>
      <c r="P16">
        <f t="shared" ref="P16" si="20">O16/1.2</f>
        <v>0</v>
      </c>
      <c r="Q16">
        <f t="shared" ref="Q16" si="21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2">Q17</f>
        <v>0</v>
      </c>
      <c r="C17" s="4">
        <f t="shared" ref="C17:C21" si="23">B17*1.2</f>
        <v>0</v>
      </c>
      <c r="D17" s="4">
        <f t="shared" ref="D17:D21" si="24">C17*1.2</f>
        <v>0</v>
      </c>
      <c r="E17" s="5">
        <f t="shared" ref="E17:E21" si="25">R17</f>
        <v>0</v>
      </c>
      <c r="F17" s="4" t="e">
        <f t="shared" ref="F17" si="26">ROUND((E17/B17),0)</f>
        <v>#DIV/0!</v>
      </c>
      <c r="G17" s="4" t="e">
        <f t="shared" ref="G17" si="27">ROUND((E17/C17),0)</f>
        <v>#DIV/0!</v>
      </c>
      <c r="H17" s="4" t="e">
        <f t="shared" ref="H17" si="28">ROUND((E17/D17),0)</f>
        <v>#DIV/0!</v>
      </c>
      <c r="I17" s="4">
        <f t="shared" ref="I17" si="29">T17</f>
        <v>0</v>
      </c>
      <c r="J17" s="4">
        <f t="shared" ref="J17" si="30">U17</f>
        <v>0</v>
      </c>
      <c r="O17">
        <v>0</v>
      </c>
      <c r="P17">
        <f t="shared" ref="P17" si="31">O17/1.2</f>
        <v>0</v>
      </c>
      <c r="Q17">
        <f t="shared" ref="Q17" si="32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2"/>
        <v>0</v>
      </c>
      <c r="C18" s="4">
        <f t="shared" si="23"/>
        <v>0</v>
      </c>
      <c r="D18" s="4">
        <f t="shared" si="24"/>
        <v>0</v>
      </c>
      <c r="E18" s="5">
        <f t="shared" si="25"/>
        <v>0</v>
      </c>
      <c r="F18" s="4" t="e">
        <f t="shared" ref="F18:F21" si="33">ROUND((E18/B18),0)</f>
        <v>#DIV/0!</v>
      </c>
      <c r="G18" s="4" t="e">
        <f t="shared" ref="G18:G21" si="34">ROUND((E18/C18),0)</f>
        <v>#DIV/0!</v>
      </c>
      <c r="H18" s="4" t="e">
        <f t="shared" ref="H18:H21" si="35">ROUND((E18/D18),0)</f>
        <v>#DIV/0!</v>
      </c>
      <c r="I18" s="4">
        <f t="shared" ref="I18:J21" si="36">T18</f>
        <v>0</v>
      </c>
      <c r="J18" s="4">
        <f t="shared" si="36"/>
        <v>0</v>
      </c>
      <c r="O18">
        <v>0</v>
      </c>
      <c r="P18">
        <f t="shared" ref="P18" si="37">O18/1.2</f>
        <v>0</v>
      </c>
      <c r="Q18">
        <f t="shared" ref="Q18:Q21" si="38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2"/>
        <v>0</v>
      </c>
      <c r="C19" s="4">
        <f t="shared" si="23"/>
        <v>0</v>
      </c>
      <c r="D19" s="4">
        <f t="shared" si="24"/>
        <v>0</v>
      </c>
      <c r="E19" s="5">
        <f t="shared" si="25"/>
        <v>0</v>
      </c>
      <c r="F19" s="4" t="e">
        <f t="shared" si="33"/>
        <v>#DIV/0!</v>
      </c>
      <c r="G19" s="4" t="e">
        <f t="shared" si="34"/>
        <v>#DIV/0!</v>
      </c>
      <c r="H19" s="4" t="e">
        <f t="shared" si="35"/>
        <v>#DIV/0!</v>
      </c>
      <c r="I19" s="4">
        <f t="shared" si="36"/>
        <v>0</v>
      </c>
      <c r="J19" s="4">
        <f t="shared" si="36"/>
        <v>0</v>
      </c>
      <c r="O19">
        <v>0</v>
      </c>
      <c r="P19">
        <f>O19/1.2</f>
        <v>0</v>
      </c>
      <c r="Q19">
        <f t="shared" si="38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9">Q20</f>
        <v>0</v>
      </c>
      <c r="C20" s="4">
        <f t="shared" ref="C20" si="40">B20*1.2</f>
        <v>0</v>
      </c>
      <c r="D20" s="4">
        <f t="shared" ref="D20" si="41">C20*1.2</f>
        <v>0</v>
      </c>
      <c r="E20" s="5">
        <f t="shared" ref="E20" si="42">R20</f>
        <v>0</v>
      </c>
      <c r="F20" s="4" t="e">
        <f t="shared" ref="F20" si="43">ROUND((E20/B20),0)</f>
        <v>#DIV/0!</v>
      </c>
      <c r="G20" s="4" t="e">
        <f t="shared" ref="G20" si="44">ROUND((E20/C20),0)</f>
        <v>#DIV/0!</v>
      </c>
      <c r="H20" s="4" t="e">
        <f t="shared" ref="H20" si="45">ROUND((E20/D20),0)</f>
        <v>#DIV/0!</v>
      </c>
      <c r="I20" s="4">
        <f t="shared" ref="I20" si="46">T20</f>
        <v>0</v>
      </c>
      <c r="J20" s="4">
        <f t="shared" ref="J20" si="47">U20</f>
        <v>0</v>
      </c>
      <c r="O20">
        <v>0</v>
      </c>
      <c r="P20">
        <f t="shared" ref="P20" si="48">O20/1.2</f>
        <v>0</v>
      </c>
      <c r="Q20">
        <f t="shared" ref="Q20" si="49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2"/>
        <v>0</v>
      </c>
      <c r="C21" s="4">
        <f t="shared" si="23"/>
        <v>0</v>
      </c>
      <c r="D21" s="4">
        <f t="shared" si="24"/>
        <v>0</v>
      </c>
      <c r="E21" s="5">
        <f t="shared" si="25"/>
        <v>0</v>
      </c>
      <c r="F21" s="4" t="e">
        <f t="shared" si="33"/>
        <v>#DIV/0!</v>
      </c>
      <c r="G21" s="4" t="e">
        <f t="shared" si="34"/>
        <v>#DIV/0!</v>
      </c>
      <c r="H21" s="4" t="e">
        <f t="shared" si="35"/>
        <v>#DIV/0!</v>
      </c>
      <c r="I21" s="4">
        <f t="shared" si="36"/>
        <v>0</v>
      </c>
      <c r="J21" s="4">
        <f t="shared" si="36"/>
        <v>0</v>
      </c>
      <c r="O21">
        <v>0</v>
      </c>
      <c r="P21">
        <f>O21/1.2</f>
        <v>0</v>
      </c>
      <c r="Q21">
        <f t="shared" si="38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89</v>
      </c>
    </row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/>
      <c r="F28" s="52" t="s">
        <v>71</v>
      </c>
      <c r="G28" s="52">
        <v>462</v>
      </c>
    </row>
    <row r="29" spans="1:19" s="10" customFormat="1" x14ac:dyDescent="0.25">
      <c r="C29" s="67" t="s">
        <v>1</v>
      </c>
      <c r="D29" s="67"/>
      <c r="F29" s="52" t="s">
        <v>72</v>
      </c>
      <c r="G29" s="52">
        <v>560</v>
      </c>
      <c r="H29" s="10">
        <f>G29/G28</f>
        <v>1.2121212121212122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 t="s">
        <v>84</v>
      </c>
      <c r="D31" s="70"/>
      <c r="F31" s="70" t="s">
        <v>74</v>
      </c>
      <c r="G31" s="70">
        <f>G29*G30</f>
        <v>0</v>
      </c>
      <c r="H31" s="10" t="e">
        <f>G31/D29</f>
        <v>#DIV/0!</v>
      </c>
    </row>
    <row r="32" spans="1:19" s="10" customFormat="1" x14ac:dyDescent="0.25">
      <c r="C32" s="70" t="s">
        <v>85</v>
      </c>
      <c r="D32" s="70">
        <v>560</v>
      </c>
      <c r="F32" s="70" t="s">
        <v>24</v>
      </c>
      <c r="G32" s="70">
        <f>G31*90%</f>
        <v>0</v>
      </c>
    </row>
    <row r="33" spans="3:7" s="10" customFormat="1" x14ac:dyDescent="0.25">
      <c r="C33" s="70" t="s">
        <v>86</v>
      </c>
      <c r="D33" s="70">
        <v>16340</v>
      </c>
      <c r="F33" s="70" t="s">
        <v>25</v>
      </c>
      <c r="G33" s="70">
        <f>G31*80%</f>
        <v>0</v>
      </c>
    </row>
    <row r="34" spans="3:7" s="10" customFormat="1" x14ac:dyDescent="0.25">
      <c r="C34" s="70" t="s">
        <v>74</v>
      </c>
      <c r="D34" s="70">
        <f>D32*D33</f>
        <v>9150400</v>
      </c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2025-01-07T07:06:55Z</dcterms:modified>
</cp:coreProperties>
</file>