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 activeTab="3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4" sheetId="42" r:id="rId7"/>
    <sheet name="Sheet3" sheetId="31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23"/>
  <c r="B20" s="1"/>
  <c r="E35"/>
  <c r="D35"/>
  <c r="D33"/>
  <c r="D34"/>
  <c r="D32"/>
  <c r="C18" i="25" l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D23" i="23" l="1"/>
  <c r="C5"/>
  <c r="B2" i="4" l="1"/>
  <c r="C2" s="1"/>
  <c r="D2" s="1"/>
  <c r="B3"/>
  <c r="C3" s="1"/>
  <c r="D3" s="1"/>
  <c r="B4"/>
  <c r="C4" s="1"/>
  <c r="D4" s="1"/>
  <c r="B5"/>
  <c r="C5" s="1"/>
  <c r="D5" s="1"/>
  <c r="B6"/>
  <c r="C6" s="1"/>
  <c r="D6" s="1"/>
  <c r="B7"/>
  <c r="C7" s="1"/>
  <c r="D7" s="1"/>
  <c r="B8"/>
  <c r="C8" s="1"/>
  <c r="D8" s="1"/>
  <c r="N13" i="24"/>
  <c r="F2"/>
  <c r="H2" s="1"/>
  <c r="E2"/>
  <c r="G2" s="1"/>
  <c r="J5" i="4"/>
  <c r="J6"/>
  <c r="J8"/>
  <c r="J2"/>
  <c r="I2"/>
  <c r="G31"/>
  <c r="N18" i="24"/>
  <c r="N17"/>
  <c r="N16"/>
  <c r="N12"/>
  <c r="I8" i="4"/>
  <c r="E8"/>
  <c r="A8"/>
  <c r="J7"/>
  <c r="I7"/>
  <c r="E7"/>
  <c r="A7"/>
  <c r="I6"/>
  <c r="E6"/>
  <c r="A6"/>
  <c r="I5"/>
  <c r="E5"/>
  <c r="A5"/>
  <c r="J4"/>
  <c r="I4"/>
  <c r="E4"/>
  <c r="A4"/>
  <c r="J3"/>
  <c r="I3"/>
  <c r="E3"/>
  <c r="A3"/>
  <c r="E2"/>
  <c r="A2"/>
  <c r="H32" l="1"/>
  <c r="I31"/>
  <c r="I2" i="24"/>
  <c r="G34" i="4"/>
  <c r="H4"/>
  <c r="H2"/>
  <c r="H6"/>
  <c r="H5"/>
  <c r="H8"/>
  <c r="H3"/>
  <c r="H7"/>
  <c r="F2"/>
  <c r="F3"/>
  <c r="F4"/>
  <c r="F5"/>
  <c r="F6"/>
  <c r="F7"/>
  <c r="F8"/>
  <c r="G2"/>
  <c r="G3"/>
  <c r="G5"/>
  <c r="G6"/>
  <c r="G7"/>
  <c r="G8"/>
  <c r="G4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1" l="1"/>
  <c r="C25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<sst xmlns="http://schemas.openxmlformats.org/spreadsheetml/2006/main" count="130" uniqueCount="99">
  <si>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</si>
  <si>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</si>
  <si>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</si>
  <si>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</si>
  <si>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</si>
  <si>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</si>
  <si>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</si>
  <si>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</si>
  <si>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</si>
  <si>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</si>
  <si>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</si>
  <si>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</si>
  <si>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</si>
  <si>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</si>
  <si>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</si>
  <si>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</si>
  <si>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</si>
  <si>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</si>
  <si>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</si>
  <si>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</si>
  <si>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</si>
  <si>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</si>
  <si>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</si>
  <si>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</si>
  <si>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</si>
  <si>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</si>
  <si>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</si>
  <si>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</si>
  <si>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</si>
  <si>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</si>
  <si>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</si>
  <si>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</si>
  <si>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</si>
  <si>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</si>
  <si>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</si>
  <si>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</si>
  <si>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</si>
  <si>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</si>
  <si>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</si>
  <si>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</si>
  <si>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</si>
  <si>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</si>
  <si>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</si>
  <si>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</si>
  <si>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</si>
  <si>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</si>
  <si>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</si>
  <si>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</si>
  <si>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</si>
  <si>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</si>
  <si>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</si>
  <si>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</si>
  <si>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</si>
  <si>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</si>
  <si>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</si>
  <si>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</si>
  <si>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</si>
  <si>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</si>
  <si>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</si>
  <si>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</si>
  <si>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</si>
  <si>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</si>
  <si>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</si>
  <si>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</si>
  <si>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</si>
  <si>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</si>
  <si>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</si>
  <si>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</si>
  <si>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</si>
  <si>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</si>
  <si>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</si>
  <si>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</si>
  <si>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</si>
  <si>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</si>
  <si>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</si>
  <si>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</si>
  <si>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</si>
  <si>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</si>
  <si>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</si>
  <si>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</si>
  <si>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</si>
  <si>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</si>
  <si>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</si>
  <si>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</si>
  <si>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</si>
  <si>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</si>
  <si>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</si>
  <si>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</si>
  <si>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</si>
  <si>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</si>
  <si>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</si>
  <si>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</si>
  <si>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</si>
  <si>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</si>
  <si>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</si>
  <si>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</si>
  <si>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</si>
  <si>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Third Floor</t>
  </si>
  <si>
    <t>rate on CA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</si>
</sst>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-* #,##0.00_-;\-* #,##0.00_-;_-* &quot;-&quot;??_-;_-@_-"/>
    <numFmt numFmtId="165" formatCode="_ * #,##0.00_ ;_ * \-#,##0.00_ ;_ * &quot;-&quot;??_ ;_ @_ "/>
    <numFmt numFmtId="166" formatCode="_ * #,##0_ ;_ * \-#,##0_ ;_ * &quot;-&quot;??_ ;_ @_ "/>
    <numFmt numFmtId="167" formatCode="_-* #,##0_-;\-* #,##0_-;_-* &quot;-&quot;??_-;_-@_-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3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66" fontId="5" fillId="0" borderId="0" xfId="0" applyNumberFormat="1" applyFont="1"/>
    <xf numFmtId="166" fontId="0" fillId="0" borderId="0" xfId="0" applyNumberFormat="1"/>
    <xf numFmtId="167" fontId="0" fillId="0" borderId="0" xfId="0" applyNumberFormat="1"/>
    <xf numFmtId="164" fontId="0" fillId="0" borderId="0" xfId="0" applyNumberFormat="1"/>
    <xf numFmtId="0" fontId="7" fillId="0" borderId="8" xfId="0" applyFont="1" applyBorder="1"/>
    <xf numFmtId="0" fontId="2" fillId="0" borderId="0" xfId="0" applyFont="1" applyFill="1" applyBorder="1"/>
    <xf numFmtId="1" fontId="0" fillId="0" borderId="0" xfId="0" applyNumberFormat="1"/>
    <xf numFmtId="1" fontId="2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182218</xdr:rowOff>
    </xdr:from>
    <xdr:to>
      <xdr:col>14</xdr:col>
      <xdr:colOff>466725</xdr:colOff>
      <xdr:row>31</xdr:row>
      <xdr:rowOff>31475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2718"/>
          <a:ext cx="9047508" cy="556425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457200</xdr:colOff>
      <xdr:row>30</xdr:row>
      <xdr:rowOff>28575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650896" cy="57435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85725</xdr:rowOff>
    </xdr:from>
    <xdr:to>
      <xdr:col>8</xdr:col>
      <xdr:colOff>0</xdr:colOff>
      <xdr:row>31</xdr:row>
      <xdr:rowOff>9525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85725"/>
          <a:ext cx="4867275" cy="58293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10</xdr:row>
      <xdr:rowOff>57150</xdr:rowOff>
    </xdr:from>
    <xdr:to>
      <xdr:col>11</xdr:col>
      <xdr:colOff>57150</xdr:colOff>
      <xdr:row>40</xdr:row>
      <xdr:rowOff>76200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1962150"/>
          <a:ext cx="6229350" cy="5734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C3" sqref="C3"/>
    </sheetView>
  </sheetViews>
  <sheetFormatPr defaultRowHeight="15"/>
  <cols>
    <col min="1" max="1" width="10.5703125" customWidth="1"/>
    <col min="2" max="2" width="42.42578125" bestFit="1" customWidth="1"/>
    <col min="3" max="3" width="16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40360</v>
      </c>
      <c r="F2" s="75"/>
      <c r="G2" s="126" t="s">
        <v>76</v>
      </c>
      <c r="H2" s="127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38325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38325</v>
      </c>
      <c r="D5" s="57" t="s">
        <v>61</v>
      </c>
      <c r="E5" s="58">
        <f>ROUND(C5/10.764,0)</f>
        <v>3560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12300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26025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0.12</v>
      </c>
      <c r="D8" s="102">
        <f>1-C8</f>
        <v>0.88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22902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35202</v>
      </c>
      <c r="D10" s="57" t="s">
        <v>61</v>
      </c>
      <c r="E10" s="58">
        <f>ROUND(C10/10.764,0)</f>
        <v>3270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2012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12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48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1128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E10*C16</f>
        <v>3688560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2256000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8"/>
      <c r="L1" s="128"/>
      <c r="M1" s="128"/>
      <c r="N1" s="128"/>
      <c r="O1" s="128"/>
      <c r="P1" s="128"/>
      <c r="Q1" s="128"/>
      <c r="R1" s="128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workbookViewId="0">
      <selection activeCell="C20" sqref="C20"/>
    </sheetView>
  </sheetViews>
  <sheetFormatPr defaultRowHeight="15"/>
  <cols>
    <col min="1" max="1" width="24.85546875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29"/>
      <c r="B2" s="129"/>
      <c r="C2" s="122" t="s">
        <v>97</v>
      </c>
      <c r="D2" s="17"/>
      <c r="F2" s="78"/>
      <c r="G2" s="78"/>
    </row>
    <row r="3" spans="1:8">
      <c r="A3" s="15" t="s">
        <v>13</v>
      </c>
      <c r="B3" s="19"/>
      <c r="C3" s="20">
        <v>5400</v>
      </c>
      <c r="D3" s="21" t="s">
        <v>98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3400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12</v>
      </c>
      <c r="D7" s="25"/>
      <c r="F7" s="78"/>
      <c r="G7" s="78"/>
    </row>
    <row r="8" spans="1:8">
      <c r="A8" s="15" t="s">
        <v>18</v>
      </c>
      <c r="B8" s="24"/>
      <c r="C8" s="25">
        <v>48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18</v>
      </c>
      <c r="D10" s="25"/>
      <c r="F10" s="78"/>
      <c r="G10" s="78"/>
    </row>
    <row r="11" spans="1:8">
      <c r="A11" s="15"/>
      <c r="B11" s="26"/>
      <c r="C11" s="27">
        <f>C10%</f>
        <v>0.18</v>
      </c>
      <c r="D11" s="27"/>
      <c r="F11" s="78"/>
      <c r="G11" s="78"/>
    </row>
    <row r="12" spans="1:8">
      <c r="A12" s="15" t="s">
        <v>21</v>
      </c>
      <c r="B12" s="19"/>
      <c r="C12" s="20">
        <f>C6*C11</f>
        <v>360</v>
      </c>
      <c r="D12" s="23"/>
      <c r="F12" s="78"/>
      <c r="G12" s="78"/>
    </row>
    <row r="13" spans="1:8">
      <c r="A13" s="15" t="s">
        <v>22</v>
      </c>
      <c r="B13" s="19"/>
      <c r="C13" s="20">
        <f>C6-C12</f>
        <v>1640</v>
      </c>
      <c r="D13" s="23"/>
      <c r="F13" s="78"/>
      <c r="G13" s="78"/>
    </row>
    <row r="14" spans="1:8">
      <c r="A14" s="15" t="s">
        <v>15</v>
      </c>
      <c r="B14" s="19"/>
      <c r="C14" s="20">
        <f>C5</f>
        <v>3400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5040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94</v>
      </c>
      <c r="B18" s="7"/>
      <c r="C18" s="76">
        <v>940</v>
      </c>
      <c r="D18" s="76"/>
      <c r="E18" s="77"/>
      <c r="F18" s="78"/>
      <c r="G18" s="78"/>
    </row>
    <row r="19" spans="1:7">
      <c r="A19" s="15"/>
      <c r="B19" s="6"/>
      <c r="C19" s="30">
        <f>C18*C16</f>
        <v>4737600</v>
      </c>
      <c r="D19" s="78" t="s">
        <v>68</v>
      </c>
      <c r="E19" s="30"/>
      <c r="F19" s="78"/>
      <c r="G19" s="78"/>
    </row>
    <row r="20" spans="1:7">
      <c r="A20" s="15"/>
      <c r="B20" s="61">
        <f>C20*80%</f>
        <v>3411072</v>
      </c>
      <c r="C20" s="31">
        <f>C19*90%</f>
        <v>4263840</v>
      </c>
      <c r="D20" s="78" t="s">
        <v>24</v>
      </c>
      <c r="E20" s="31"/>
      <c r="F20" s="78"/>
      <c r="G20" s="78"/>
    </row>
    <row r="21" spans="1:7">
      <c r="A21" s="15"/>
      <c r="C21" s="31">
        <f>C19*80%</f>
        <v>3790080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1880000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9870</v>
      </c>
      <c r="D25" s="31"/>
    </row>
    <row r="26" spans="1:7">
      <c r="C26" s="31"/>
      <c r="D26" s="31"/>
    </row>
    <row r="27" spans="1:7">
      <c r="A27" s="6"/>
      <c r="B27" s="6"/>
      <c r="C27" s="31"/>
      <c r="D27" s="118"/>
    </row>
    <row r="28" spans="1:7">
      <c r="A28" s="6"/>
      <c r="B28" s="6"/>
      <c r="C28"/>
      <c r="D28" s="118"/>
    </row>
    <row r="29" spans="1:7">
      <c r="A29" s="6"/>
      <c r="B29" s="6"/>
      <c r="C29"/>
      <c r="D29" s="119"/>
      <c r="E29" s="120"/>
    </row>
    <row r="30" spans="1:7">
      <c r="A30" s="123"/>
      <c r="C30"/>
      <c r="D30"/>
      <c r="E30" s="121"/>
    </row>
    <row r="31" spans="1:7">
      <c r="C31"/>
      <c r="D31"/>
    </row>
    <row r="32" spans="1:7">
      <c r="C32">
        <v>78.41</v>
      </c>
      <c r="D32" s="124">
        <f>C32*10.764</f>
        <v>844.00523999999996</v>
      </c>
    </row>
    <row r="33" spans="1:9">
      <c r="C33">
        <v>12.24</v>
      </c>
      <c r="D33" s="124">
        <f t="shared" ref="D33:D34" si="0">C33*10.764</f>
        <v>131.75136000000001</v>
      </c>
    </row>
    <row r="34" spans="1:9">
      <c r="C34">
        <v>6.23</v>
      </c>
      <c r="D34" s="124">
        <f t="shared" si="0"/>
        <v>67.059719999999999</v>
      </c>
      <c r="G34" s="75"/>
      <c r="H34" s="75"/>
    </row>
    <row r="35" spans="1:9">
      <c r="C35"/>
      <c r="D35" s="125">
        <f>SUM(D32:D34)</f>
        <v>1042.8163199999999</v>
      </c>
      <c r="E35" s="124">
        <f>D35*1.2</f>
        <v>1251.3795839999998</v>
      </c>
      <c r="H35" s="124"/>
      <c r="I35" s="124"/>
    </row>
    <row r="36" spans="1:9">
      <c r="C36"/>
      <c r="D36"/>
      <c r="E36" s="75"/>
    </row>
    <row r="37" spans="1:9">
      <c r="C37"/>
      <c r="D37"/>
    </row>
    <row r="38" spans="1:9">
      <c r="C38"/>
      <c r="D38"/>
    </row>
    <row r="39" spans="1:9">
      <c r="C39"/>
      <c r="D39"/>
    </row>
    <row r="40" spans="1:9">
      <c r="C40"/>
      <c r="D40"/>
    </row>
    <row r="44" spans="1:9">
      <c r="F44" s="75"/>
    </row>
    <row r="46" spans="1:9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mergeCells count="1">
    <mergeCell ref="A2:B2"/>
  </mergeCells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abSelected="1" zoomScale="70" zoomScaleNormal="70" workbookViewId="0">
      <selection activeCell="A9" sqref="A9:R19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1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>
        <v>1</v>
      </c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2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>
        <v>2</v>
      </c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3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>
        <v>3</v>
      </c>
      <c r="O4" s="75"/>
      <c r="P4" s="75"/>
      <c r="Q4" s="75"/>
      <c r="R4" s="2"/>
      <c r="S4" s="2"/>
      <c r="T4" s="2"/>
    </row>
    <row r="5" spans="1:35">
      <c r="A5" s="4">
        <f t="shared" si="0"/>
        <v>4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>
        <v>4</v>
      </c>
      <c r="O5" s="75"/>
      <c r="P5" s="75"/>
      <c r="Q5" s="75"/>
      <c r="R5" s="2"/>
      <c r="S5" s="2"/>
      <c r="T5" s="2"/>
    </row>
    <row r="6" spans="1:35">
      <c r="A6" s="4">
        <f t="shared" si="0"/>
        <v>5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>
        <v>5</v>
      </c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6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>
        <v>6</v>
      </c>
      <c r="O7" s="75"/>
      <c r="P7" s="75"/>
      <c r="Q7" s="75"/>
      <c r="R7" s="2"/>
      <c r="S7" s="2"/>
      <c r="T7" s="2"/>
    </row>
    <row r="8" spans="1:35">
      <c r="A8" s="4">
        <f t="shared" si="0"/>
        <v>7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>
        <v>7</v>
      </c>
      <c r="O8" s="75"/>
      <c r="P8" s="75"/>
      <c r="Q8" s="75"/>
      <c r="R8" s="2"/>
      <c r="S8" s="2"/>
      <c r="T8" s="2"/>
    </row>
    <row r="9" spans="1:35">
      <c r="A9" s="4"/>
      <c r="B9" s="4"/>
      <c r="C9" s="4"/>
      <c r="D9" s="4"/>
      <c r="E9" s="5"/>
      <c r="F9" s="4"/>
      <c r="G9" s="4"/>
      <c r="H9" s="4"/>
      <c r="I9" s="4"/>
      <c r="J9" s="4"/>
      <c r="N9" s="67"/>
      <c r="O9" s="75"/>
      <c r="P9" s="75"/>
      <c r="Q9" s="75"/>
      <c r="R9" s="2"/>
      <c r="S9" s="2"/>
      <c r="T9" s="2"/>
    </row>
    <row r="10" spans="1:35">
      <c r="A10" s="4"/>
      <c r="B10" s="4"/>
      <c r="C10" s="4"/>
      <c r="D10" s="4"/>
      <c r="E10" s="5"/>
      <c r="F10" s="4"/>
      <c r="G10" s="4"/>
      <c r="H10" s="4"/>
      <c r="I10" s="4"/>
      <c r="J10" s="4"/>
      <c r="O10" s="75"/>
      <c r="P10" s="75"/>
      <c r="Q10" s="75"/>
      <c r="R10" s="2"/>
      <c r="S10" s="2"/>
    </row>
    <row r="11" spans="1:35" ht="16.5">
      <c r="A11" s="4"/>
      <c r="B11" s="4"/>
      <c r="C11" s="4"/>
      <c r="D11" s="4"/>
      <c r="E11" s="5"/>
      <c r="F11" s="4"/>
      <c r="G11" s="4"/>
      <c r="H11" s="4"/>
      <c r="I11" s="4"/>
      <c r="J11" s="4"/>
      <c r="R11" s="2"/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/>
      <c r="B12" s="4"/>
      <c r="C12" s="4"/>
      <c r="D12" s="4"/>
      <c r="E12" s="5"/>
      <c r="F12" s="4"/>
      <c r="G12" s="4"/>
      <c r="H12" s="4"/>
      <c r="I12" s="4"/>
      <c r="J12" s="4"/>
      <c r="R12" s="2"/>
      <c r="S12" s="2"/>
      <c r="V12" s="71"/>
    </row>
    <row r="13" spans="1:35">
      <c r="A13" s="4"/>
      <c r="B13" s="4"/>
      <c r="C13" s="4"/>
      <c r="D13" s="4"/>
      <c r="E13" s="5"/>
      <c r="F13" s="4"/>
      <c r="G13" s="4"/>
      <c r="H13" s="4"/>
      <c r="I13" s="4"/>
      <c r="J13" s="4"/>
      <c r="R13" s="2"/>
      <c r="S13" s="2"/>
    </row>
    <row r="14" spans="1:35">
      <c r="A14" s="4"/>
      <c r="B14" s="4"/>
      <c r="C14" s="4"/>
      <c r="D14" s="4"/>
      <c r="E14" s="5"/>
      <c r="F14" s="4"/>
      <c r="G14" s="4"/>
      <c r="H14" s="4"/>
      <c r="I14" s="4"/>
      <c r="J14" s="4"/>
      <c r="R14" s="2"/>
      <c r="S14" s="2"/>
    </row>
    <row r="15" spans="1:35">
      <c r="A15" s="4"/>
      <c r="B15" s="4"/>
      <c r="C15" s="4"/>
      <c r="D15" s="4"/>
      <c r="E15" s="5"/>
      <c r="F15" s="4"/>
      <c r="G15" s="4"/>
      <c r="H15" s="4"/>
      <c r="I15" s="4"/>
      <c r="J15" s="4"/>
      <c r="R15" s="2"/>
      <c r="S15" s="2"/>
    </row>
    <row r="16" spans="1:35">
      <c r="A16" s="4"/>
      <c r="B16" s="4"/>
      <c r="C16" s="4"/>
      <c r="D16" s="4"/>
      <c r="E16" s="5"/>
      <c r="F16" s="4"/>
      <c r="G16" s="4"/>
      <c r="H16" s="4"/>
      <c r="I16" s="4"/>
      <c r="J16" s="4"/>
      <c r="R16" s="2"/>
      <c r="S16" s="2"/>
    </row>
    <row r="17" spans="1:19">
      <c r="A17" s="4"/>
      <c r="B17" s="4"/>
      <c r="C17" s="4"/>
      <c r="D17" s="4"/>
      <c r="E17" s="5"/>
      <c r="F17" s="4"/>
      <c r="G17" s="4"/>
      <c r="H17" s="4"/>
      <c r="I17" s="4"/>
      <c r="J17" s="4"/>
      <c r="R17" s="2"/>
      <c r="S17" s="2"/>
    </row>
    <row r="18" spans="1:19">
      <c r="A18" s="4"/>
      <c r="B18" s="4"/>
      <c r="C18" s="4"/>
      <c r="D18" s="4"/>
      <c r="E18" s="5"/>
      <c r="F18" s="4"/>
      <c r="G18" s="4"/>
      <c r="H18" s="4"/>
      <c r="I18" s="4"/>
      <c r="J18" s="4"/>
      <c r="R18" s="2"/>
      <c r="S18" s="2"/>
    </row>
    <row r="19" spans="1:19">
      <c r="A19" s="4"/>
      <c r="B19" s="4"/>
      <c r="C19" s="4"/>
      <c r="D19" s="4"/>
      <c r="E19" s="5"/>
      <c r="F19" s="4"/>
      <c r="G19" s="4"/>
      <c r="H19" s="4"/>
      <c r="I19" s="4"/>
      <c r="J19" s="4"/>
      <c r="O19" s="75"/>
      <c r="P19" s="75"/>
      <c r="Q19" s="75"/>
      <c r="R19" s="2"/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2" zoomScale="85" zoomScaleNormal="85" workbookViewId="0">
      <selection activeCell="H7" sqref="H7"/>
    </sheetView>
  </sheetViews>
  <sheetFormatPr defaultRowHeight="15"/>
  <sheetData>
    <row r="33" ht="9" customHeight="1"/>
    <row r="34" hidden="1"/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G10" sqref="G10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5" sqref="H5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10" workbookViewId="0">
      <selection activeCell="J13" sqref="J13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Sheet4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2024-11-27T05:36:09Z</dcterms:modified>
</cp:coreProperties>
</file>