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42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B20" s="1"/>
  <c r="E35"/>
  <c r="D35"/>
  <c r="D33"/>
  <c r="D34"/>
  <c r="D32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N13" i="24"/>
  <c r="F2"/>
  <c r="H2" s="1"/>
  <c r="E2"/>
  <c r="G2" s="1"/>
  <c r="J5" i="4"/>
  <c r="J6"/>
  <c r="J8"/>
  <c r="J2"/>
  <c r="I2"/>
  <c r="G31"/>
  <c r="N18" i="24"/>
  <c r="N17"/>
  <c r="N16"/>
  <c r="N12"/>
  <c r="I8" i="4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2"/>
  <c r="H6"/>
  <c r="H5"/>
  <c r="H8"/>
  <c r="H3"/>
  <c r="H7"/>
  <c r="F2"/>
  <c r="F3"/>
  <c r="F4"/>
  <c r="F5"/>
  <c r="F6"/>
  <c r="F7"/>
  <c r="F8"/>
  <c r="G2"/>
  <c r="G3"/>
  <c r="G5"/>
  <c r="G6"/>
  <c r="G7"/>
  <c r="G8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1" l="1"/>
  <c r="C25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<sst xmlns="http://schemas.openxmlformats.org/spreadsheetml/2006/main" count="130" uniqueCount="99">
  <si>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</si>
  <si>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</si>
  <si>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</si>
  <si>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</si>
  <si>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</si>
  <si>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</si>
  <si>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</si>
  <si>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</si>
  <si>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</si>
  <si>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</si>
  <si>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</si>
  <si>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</si>
  <si>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</si>
  <si>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</si>
  <si>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</si>
  <si>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</si>
  <si>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</si>
  <si>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</si>
  <si>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</si>
  <si>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</si>
  <si>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</si>
  <si>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</si>
  <si>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</si>
  <si>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</si>
  <si>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</si>
  <si>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</si>
  <si>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</si>
  <si>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</si>
  <si>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</si>
  <si>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</si>
  <si>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</si>
  <si>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</si>
  <si>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</si>
  <si>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</si>
  <si>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</si>
  <si>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</si>
  <si>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</si>
  <si>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</si>
  <si>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</si>
  <si>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</si>
  <si>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</si>
  <si>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</si>
  <si>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</si>
  <si>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</si>
  <si>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</si>
  <si>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</si>
  <si>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</si>
  <si>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</si>
  <si>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</si>
  <si>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</si>
  <si>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</si>
  <si>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</si>
  <si>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</si>
  <si>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</si>
  <si>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</si>
  <si>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</si>
  <si>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</si>
  <si>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</si>
  <si>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</si>
  <si>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</si>
  <si>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</si>
  <si>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</si>
  <si>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</si>
  <si>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</si>
  <si>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</si>
  <si>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</si>
  <si>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</si>
  <si>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</si>
  <si>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</si>
  <si>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</si>
  <si>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</si>
  <si>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</si>
  <si>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</si>
  <si>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</si>
  <si>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</si>
  <si>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</si>
  <si>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</si>
  <si>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</si>
  <si>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</si>
  <si>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</si>
  <si>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</si>
  <si>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</si>
  <si>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</si>
  <si>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</si>
  <si>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</si>
  <si>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</si>
  <si>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</si>
  <si>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</si>
  <si>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</si>
  <si>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</si>
  <si>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</si>
  <si>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</si>
  <si>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</si>
  <si>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</si>
  <si>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</si>
  <si>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</si>
  <si>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</si>
  <si>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Third Floor</t>
  </si>
  <si>
    <t>rate on 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</si>
</sst>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182218</xdr:rowOff>
    </xdr:from>
    <xdr:to>
      <xdr:col>14</xdr:col>
      <xdr:colOff>466725</xdr:colOff>
      <xdr:row>31</xdr:row>
      <xdr:rowOff>31475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718"/>
          <a:ext cx="9047508" cy="55642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30</xdr:row>
      <xdr:rowOff>28575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50896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8</xdr:col>
      <xdr:colOff>0</xdr:colOff>
      <xdr:row>31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85725"/>
          <a:ext cx="4867275" cy="582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10</xdr:row>
      <xdr:rowOff>57150</xdr:rowOff>
    </xdr:from>
    <xdr:to>
      <xdr:col>11</xdr:col>
      <xdr:colOff>57150</xdr:colOff>
      <xdr:row>40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1962150"/>
          <a:ext cx="6229350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3" sqref="C3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40360</v>
      </c>
      <c r="F2" s="75"/>
      <c r="G2" s="126" t="s">
        <v>76</v>
      </c>
      <c r="H2" s="127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38325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38325</v>
      </c>
      <c r="D5" s="57" t="s">
        <v>61</v>
      </c>
      <c r="E5" s="58">
        <f>ROUND(C5/10.764,0)</f>
        <v>3560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26025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0.12</v>
      </c>
      <c r="D8" s="102">
        <f>1-C8</f>
        <v>0.88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22902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35202</v>
      </c>
      <c r="D10" s="57" t="s">
        <v>61</v>
      </c>
      <c r="E10" s="58">
        <f>ROUND(C10/10.764,0)</f>
        <v>3270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1128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3688560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2256000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8"/>
      <c r="L1" s="128"/>
      <c r="M1" s="128"/>
      <c r="N1" s="128"/>
      <c r="O1" s="128"/>
      <c r="P1" s="128"/>
      <c r="Q1" s="128"/>
      <c r="R1" s="12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20" sqref="C20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9"/>
      <c r="B2" s="129"/>
      <c r="C2" s="122" t="s">
        <v>97</v>
      </c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12</v>
      </c>
      <c r="D7" s="25"/>
      <c r="F7" s="78"/>
      <c r="G7" s="78"/>
    </row>
    <row r="8" spans="1:8">
      <c r="A8" s="15" t="s">
        <v>18</v>
      </c>
      <c r="B8" s="24"/>
      <c r="C8" s="25">
        <v>48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18</v>
      </c>
      <c r="D10" s="25"/>
      <c r="F10" s="78"/>
      <c r="G10" s="78"/>
    </row>
    <row r="11" spans="1:8">
      <c r="A11" s="15"/>
      <c r="B11" s="26"/>
      <c r="C11" s="27">
        <f>C10%</f>
        <v>0.18</v>
      </c>
      <c r="D11" s="27"/>
      <c r="F11" s="78"/>
      <c r="G11" s="78"/>
    </row>
    <row r="12" spans="1:8">
      <c r="A12" s="15" t="s">
        <v>21</v>
      </c>
      <c r="B12" s="19"/>
      <c r="C12" s="20">
        <f>C6*C11</f>
        <v>360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1640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5040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940</v>
      </c>
      <c r="D18" s="76"/>
      <c r="E18" s="77"/>
      <c r="F18" s="78"/>
      <c r="G18" s="78"/>
    </row>
    <row r="19" spans="1:7">
      <c r="A19" s="15"/>
      <c r="B19" s="6"/>
      <c r="C19" s="30">
        <f>C18*C16</f>
        <v>4737600</v>
      </c>
      <c r="D19" s="78" t="s">
        <v>68</v>
      </c>
      <c r="E19" s="30"/>
      <c r="F19" s="78"/>
      <c r="G19" s="78"/>
    </row>
    <row r="20" spans="1:7">
      <c r="A20" s="15"/>
      <c r="B20" s="61">
        <f>C20*80%</f>
        <v>3411072</v>
      </c>
      <c r="C20" s="31">
        <f>C19*90%</f>
        <v>4263840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3790080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1880000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9870</v>
      </c>
      <c r="D25" s="31"/>
    </row>
    <row r="26" spans="1:7">
      <c r="C26" s="31"/>
      <c r="D26" s="31"/>
    </row>
    <row r="27" spans="1:7">
      <c r="A27" s="6"/>
      <c r="B27" s="6"/>
      <c r="C27" s="31"/>
      <c r="D27" s="118"/>
    </row>
    <row r="28" spans="1:7">
      <c r="A28" s="6"/>
      <c r="B28" s="6"/>
      <c r="C28"/>
      <c r="D28" s="118"/>
    </row>
    <row r="29" spans="1:7">
      <c r="A29" s="6"/>
      <c r="B29" s="6"/>
      <c r="C29"/>
      <c r="D29" s="119"/>
      <c r="E29" s="120"/>
    </row>
    <row r="30" spans="1:7">
      <c r="A30" s="123"/>
      <c r="C30"/>
      <c r="D30"/>
      <c r="E30" s="121"/>
    </row>
    <row r="31" spans="1:7">
      <c r="C31"/>
      <c r="D31"/>
    </row>
    <row r="32" spans="1:7">
      <c r="C32">
        <v>78.41</v>
      </c>
      <c r="D32" s="124">
        <f>C32*10.764</f>
        <v>844.00523999999996</v>
      </c>
    </row>
    <row r="33" spans="1:9">
      <c r="C33">
        <v>12.24</v>
      </c>
      <c r="D33" s="124">
        <f t="shared" ref="D33:D34" si="0">C33*10.764</f>
        <v>131.75136000000001</v>
      </c>
    </row>
    <row r="34" spans="1:9">
      <c r="C34">
        <v>6.23</v>
      </c>
      <c r="D34" s="124">
        <f t="shared" si="0"/>
        <v>67.059719999999999</v>
      </c>
      <c r="G34" s="75"/>
      <c r="H34" s="75"/>
    </row>
    <row r="35" spans="1:9">
      <c r="C35"/>
      <c r="D35" s="125">
        <f>SUM(D32:D34)</f>
        <v>1042.8163199999999</v>
      </c>
      <c r="E35" s="124">
        <f>D35*1.2</f>
        <v>1251.3795839999998</v>
      </c>
      <c r="H35" s="124"/>
      <c r="I35" s="124"/>
    </row>
    <row r="36" spans="1:9">
      <c r="C36"/>
      <c r="D36"/>
      <c r="E36" s="75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zoomScale="70" zoomScaleNormal="70" workbookViewId="0">
      <selection activeCell="A9" sqref="A9:R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N9" s="67"/>
      <c r="O9" s="75"/>
      <c r="P9" s="75"/>
      <c r="Q9" s="75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5"/>
      <c r="P10" s="75"/>
      <c r="Q10" s="75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1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" zoomScale="85" zoomScaleNormal="8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10" sqref="G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J13" sqref="J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2024-11-27T05:36:09Z</dcterms:modified>
</cp:coreProperties>
</file>