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Jimir Shah ANd Praitik Shah - SBI\"/>
    </mc:Choice>
  </mc:AlternateContent>
  <xr:revisionPtr revIDLastSave="0" documentId="13_ncr:1_{B488DF82-8504-43DE-A41D-F0066828795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6" i="4" l="1"/>
  <c r="Q16" i="4" l="1"/>
  <c r="Q9" i="4"/>
  <c r="T11" i="19"/>
  <c r="Q7" i="4"/>
  <c r="Q8" i="4"/>
  <c r="Y11" i="18"/>
  <c r="S20" i="17"/>
  <c r="P4" i="4"/>
  <c r="Q6" i="4"/>
  <c r="P10" i="4"/>
  <c r="P11" i="4"/>
  <c r="P12" i="4"/>
  <c r="P13" i="4"/>
  <c r="P14" i="4"/>
  <c r="P3" i="4"/>
  <c r="Q5" i="4"/>
  <c r="C4" i="4"/>
  <c r="C3" i="4"/>
  <c r="U13" i="16"/>
  <c r="T12" i="15"/>
  <c r="G35" i="4"/>
  <c r="G34" i="4"/>
  <c r="W31" i="4" l="1"/>
  <c r="B9" i="4" l="1"/>
  <c r="J9" i="4"/>
  <c r="I9" i="4"/>
  <c r="E9" i="4"/>
  <c r="A9" i="4"/>
  <c r="B8" i="4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B7" i="4"/>
  <c r="C7" i="4" s="1"/>
  <c r="J7" i="4"/>
  <c r="I7" i="4"/>
  <c r="E7" i="4"/>
  <c r="A7" i="4"/>
  <c r="B6" i="4"/>
  <c r="J6" i="4"/>
  <c r="I6" i="4"/>
  <c r="E6" i="4"/>
  <c r="A6" i="4"/>
  <c r="B5" i="4"/>
  <c r="J5" i="4"/>
  <c r="I5" i="4"/>
  <c r="E5" i="4"/>
  <c r="A5" i="4"/>
  <c r="B4" i="4"/>
  <c r="D4" i="4" s="1"/>
  <c r="J4" i="4"/>
  <c r="I4" i="4"/>
  <c r="E4" i="4"/>
  <c r="A4" i="4"/>
  <c r="C8" i="4" l="1"/>
  <c r="D8" i="4" s="1"/>
  <c r="H8" i="4" s="1"/>
  <c r="C9" i="4"/>
  <c r="D9" i="4" s="1"/>
  <c r="H9" i="4" s="1"/>
  <c r="C6" i="4"/>
  <c r="D6" i="4" s="1"/>
  <c r="H6" i="4" s="1"/>
  <c r="C5" i="4"/>
  <c r="D5" i="4" s="1"/>
  <c r="H5" i="4" s="1"/>
  <c r="F8" i="4"/>
  <c r="F9" i="4"/>
  <c r="G8" i="4"/>
  <c r="G9" i="4"/>
  <c r="H22" i="4"/>
  <c r="H23" i="4"/>
  <c r="F22" i="4"/>
  <c r="F23" i="4"/>
  <c r="F24" i="4"/>
  <c r="G22" i="4"/>
  <c r="G23" i="4"/>
  <c r="G24" i="4"/>
  <c r="F7" i="4"/>
  <c r="H4" i="4"/>
  <c r="D7" i="4"/>
  <c r="H7" i="4" s="1"/>
  <c r="G7" i="4"/>
  <c r="F4" i="4"/>
  <c r="F5" i="4"/>
  <c r="F6" i="4"/>
  <c r="G4" i="4"/>
  <c r="Q13" i="4"/>
  <c r="B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Q14" i="4"/>
  <c r="B14" i="4" s="1"/>
  <c r="C14" i="4" s="1"/>
  <c r="J14" i="4"/>
  <c r="I14" i="4"/>
  <c r="E14" i="4"/>
  <c r="A14" i="4"/>
  <c r="Q12" i="4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B3" i="4"/>
  <c r="J3" i="4"/>
  <c r="I3" i="4"/>
  <c r="E3" i="4"/>
  <c r="A3" i="4"/>
  <c r="G6" i="4" l="1"/>
  <c r="G5" i="4"/>
  <c r="C13" i="4"/>
  <c r="D13" i="4" s="1"/>
  <c r="H13" i="4" s="1"/>
  <c r="F10" i="4"/>
  <c r="H27" i="4"/>
  <c r="H18" i="4"/>
  <c r="F14" i="4"/>
  <c r="H19" i="4"/>
  <c r="H26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<sst xmlns="http://schemas.openxmlformats.org/spreadsheetml/2006/main" count="49" uniqueCount="43">
  <si>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</si>
  <si>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</si>
  <si>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</si>
  <si>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</si>
  <si>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</si>
  <si>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</si>
  <si>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</si>
  <si>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</si>
  <si>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</si>
  <si>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</si>
  <si>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</si>
  <si>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</si>
  <si>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</si>
  <si>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</si>
  <si>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</si>
  <si>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</si>
  <si>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</si>
  <si>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</si>
  <si>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</si>
  <si>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</si>
  <si>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</si>
  <si>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</si>
  <si>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</si>
  <si>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</si>
  <si>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</si>
  <si>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</si>
  <si>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</si>
  <si>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</si>
  <si>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</si>
  <si>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</si>
  <si>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</si>
  <si>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</si>
  <si>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</si>
  <si>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</si>
  <si>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</si>
  <si>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</si>
  <si>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</si>
  <si>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</si>
  <si>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</si>
  <si>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</si>
  <si>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- Jimir Shah ANd Praitik Shah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</si>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</sst>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134289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20687-0203-4465-85E4-26F5D5D6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725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40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0EA23-4DF9-44D6-8ECE-DE973DCE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4C188-81DB-49F0-8FBA-C2D95DF9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6506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36</xdr:row>
      <xdr:rowOff>77095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BCBD1-2CB9-4AA9-AB94-7586D7C3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411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39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141AB-FA3E-45C8-887B-762DFF6D1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6249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3F8D1D-A1B0-46A7-B404-27F0BE23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6E3E3-0D93-40D0-B0BB-C8A6798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63350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35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06FF88-2053-4051-BFAD-90906DC2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4779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544107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133CD-6A46-46E5-BDE9-954E4065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68907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X39" sqref="X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758</v>
      </c>
      <c r="C3" s="4">
        <f>B3*1.1</f>
        <v>833.80000000000007</v>
      </c>
      <c r="D3" s="4">
        <f t="shared" ref="D3:D14" si="2">C3*1.2</f>
        <v>1000.5600000000001</v>
      </c>
      <c r="E3" s="5">
        <f t="shared" ref="E3:E14" si="3">R3</f>
        <v>28804000</v>
      </c>
      <c r="F3" s="9">
        <f t="shared" ref="F3:F14" si="4">ROUND((E3/B3),0)</f>
        <v>38000</v>
      </c>
      <c r="G3" s="9">
        <f t="shared" ref="G3:G14" si="5">ROUND((E3/C3),0)</f>
        <v>34545</v>
      </c>
      <c r="H3" s="9">
        <f t="shared" ref="H3:H14" si="6">ROUND((E3/D3),0)</f>
        <v>28788</v>
      </c>
      <c r="I3" s="4" t="e">
        <f>#REF!</f>
        <v>#REF!</v>
      </c>
      <c r="J3" s="4">
        <f t="shared" ref="J3:J14" si="7">S3</f>
        <v>0</v>
      </c>
      <c r="O3">
        <v>0</v>
      </c>
      <c r="P3">
        <f>O3/1.1</f>
        <v>0</v>
      </c>
      <c r="Q3">
        <v>758</v>
      </c>
      <c r="R3" s="2">
        <v>28804000</v>
      </c>
    </row>
    <row r="4" spans="1:20" s="46" customFormat="1" x14ac:dyDescent="0.25">
      <c r="A4" s="44">
        <f t="shared" ref="A4:A9" si="8">N4</f>
        <v>0</v>
      </c>
      <c r="B4" s="44">
        <f t="shared" ref="B4:B9" si="9">Q4</f>
        <v>1250</v>
      </c>
      <c r="C4" s="44">
        <f t="shared" ref="C4:C14" si="10">B4*1.1</f>
        <v>1375</v>
      </c>
      <c r="D4" s="44">
        <f t="shared" ref="D4:D9" si="11">C4*1.2</f>
        <v>1650</v>
      </c>
      <c r="E4" s="45">
        <f t="shared" ref="E4:E9" si="12">R4</f>
        <v>55936000</v>
      </c>
      <c r="F4" s="44">
        <f t="shared" ref="F4:F9" si="13">ROUND((E4/B4),0)</f>
        <v>44749</v>
      </c>
      <c r="G4" s="44">
        <f t="shared" ref="G4:G9" si="14">ROUND((E4/C4),0)</f>
        <v>40681</v>
      </c>
      <c r="H4" s="44">
        <f t="shared" ref="H4:H9" si="15">ROUND((E4/D4),0)</f>
        <v>33901</v>
      </c>
      <c r="I4" s="44" t="e">
        <f>#REF!</f>
        <v>#REF!</v>
      </c>
      <c r="J4" s="44">
        <f t="shared" ref="J4:J9" si="16">S4</f>
        <v>0</v>
      </c>
      <c r="O4" s="46">
        <v>0</v>
      </c>
      <c r="P4" s="46">
        <f t="shared" ref="P4:P14" si="17">O4/1.1</f>
        <v>0</v>
      </c>
      <c r="Q4" s="46">
        <v>1250</v>
      </c>
      <c r="R4" s="47">
        <v>55936000</v>
      </c>
    </row>
    <row r="5" spans="1:20" x14ac:dyDescent="0.25">
      <c r="A5" s="4">
        <f t="shared" si="8"/>
        <v>0</v>
      </c>
      <c r="B5" s="4">
        <f t="shared" si="9"/>
        <v>1065.4545454545453</v>
      </c>
      <c r="C5" s="4">
        <f t="shared" si="10"/>
        <v>1172</v>
      </c>
      <c r="D5" s="4">
        <f t="shared" si="11"/>
        <v>1406.3999999999999</v>
      </c>
      <c r="E5" s="5">
        <f t="shared" si="12"/>
        <v>39405000</v>
      </c>
      <c r="F5" s="9">
        <f t="shared" si="13"/>
        <v>36984</v>
      </c>
      <c r="G5" s="9">
        <f t="shared" si="14"/>
        <v>33622</v>
      </c>
      <c r="H5" s="9">
        <f t="shared" si="15"/>
        <v>28018</v>
      </c>
      <c r="I5" s="4" t="e">
        <f>#REF!</f>
        <v>#REF!</v>
      </c>
      <c r="J5" s="4">
        <f t="shared" si="16"/>
        <v>0</v>
      </c>
      <c r="O5">
        <v>0</v>
      </c>
      <c r="P5">
        <v>1172</v>
      </c>
      <c r="Q5">
        <f>P5/1.1</f>
        <v>1065.4545454545453</v>
      </c>
      <c r="R5" s="2">
        <v>39405000</v>
      </c>
    </row>
    <row r="6" spans="1:20" x14ac:dyDescent="0.25">
      <c r="A6" s="4">
        <f t="shared" si="8"/>
        <v>0</v>
      </c>
      <c r="B6" s="4">
        <f t="shared" si="9"/>
        <v>1775.4545454545453</v>
      </c>
      <c r="C6" s="4">
        <f t="shared" si="10"/>
        <v>1953</v>
      </c>
      <c r="D6" s="4">
        <f t="shared" si="11"/>
        <v>2343.6</v>
      </c>
      <c r="E6" s="5">
        <f t="shared" si="12"/>
        <v>67450000</v>
      </c>
      <c r="F6" s="9">
        <f t="shared" si="13"/>
        <v>37990</v>
      </c>
      <c r="G6" s="9">
        <f t="shared" si="14"/>
        <v>34537</v>
      </c>
      <c r="H6" s="9">
        <f t="shared" si="15"/>
        <v>28781</v>
      </c>
      <c r="I6" s="4" t="e">
        <f>#REF!</f>
        <v>#REF!</v>
      </c>
      <c r="J6" s="4">
        <f t="shared" si="16"/>
        <v>0</v>
      </c>
      <c r="O6">
        <v>0</v>
      </c>
      <c r="P6">
        <v>1953</v>
      </c>
      <c r="Q6">
        <f>P6/1.1</f>
        <v>1775.4545454545453</v>
      </c>
      <c r="R6" s="2">
        <v>67450000</v>
      </c>
    </row>
    <row r="7" spans="1:20" x14ac:dyDescent="0.25">
      <c r="A7" s="4">
        <f t="shared" si="8"/>
        <v>0</v>
      </c>
      <c r="B7" s="4">
        <f t="shared" si="9"/>
        <v>1065.4545454545453</v>
      </c>
      <c r="C7" s="4">
        <f t="shared" si="10"/>
        <v>1172</v>
      </c>
      <c r="D7" s="4">
        <f t="shared" si="11"/>
        <v>1406.3999999999999</v>
      </c>
      <c r="E7" s="5">
        <f t="shared" si="12"/>
        <v>48712000</v>
      </c>
      <c r="F7" s="9">
        <f t="shared" si="13"/>
        <v>45719</v>
      </c>
      <c r="G7" s="9">
        <f t="shared" si="14"/>
        <v>41563</v>
      </c>
      <c r="H7" s="9">
        <f t="shared" si="15"/>
        <v>34636</v>
      </c>
      <c r="I7" s="4" t="e">
        <f>#REF!</f>
        <v>#REF!</v>
      </c>
      <c r="J7" s="4">
        <f t="shared" si="16"/>
        <v>0</v>
      </c>
      <c r="O7">
        <v>0</v>
      </c>
      <c r="P7">
        <v>1172</v>
      </c>
      <c r="Q7">
        <f>P7/1.1</f>
        <v>1065.4545454545453</v>
      </c>
      <c r="R7" s="2">
        <v>48712000</v>
      </c>
    </row>
    <row r="8" spans="1:20" s="46" customFormat="1" x14ac:dyDescent="0.25">
      <c r="A8" s="44">
        <f t="shared" si="8"/>
        <v>0</v>
      </c>
      <c r="B8" s="44">
        <f t="shared" si="9"/>
        <v>849.09090909090901</v>
      </c>
      <c r="C8" s="44">
        <f t="shared" si="10"/>
        <v>934</v>
      </c>
      <c r="D8" s="44">
        <f t="shared" si="11"/>
        <v>1120.8</v>
      </c>
      <c r="E8" s="45">
        <f t="shared" si="12"/>
        <v>35658000</v>
      </c>
      <c r="F8" s="44">
        <f t="shared" si="13"/>
        <v>41996</v>
      </c>
      <c r="G8" s="44">
        <f t="shared" si="14"/>
        <v>38178</v>
      </c>
      <c r="H8" s="44">
        <f t="shared" si="15"/>
        <v>31815</v>
      </c>
      <c r="I8" s="44" t="e">
        <f>#REF!</f>
        <v>#REF!</v>
      </c>
      <c r="J8" s="44">
        <f t="shared" si="16"/>
        <v>0</v>
      </c>
      <c r="O8" s="46">
        <v>0</v>
      </c>
      <c r="P8" s="46">
        <v>934</v>
      </c>
      <c r="Q8" s="46">
        <f>P8/1.1</f>
        <v>849.09090909090901</v>
      </c>
      <c r="R8" s="47">
        <v>35658000</v>
      </c>
    </row>
    <row r="9" spans="1:20" x14ac:dyDescent="0.25">
      <c r="A9" s="4">
        <f t="shared" si="8"/>
        <v>0</v>
      </c>
      <c r="B9" s="4">
        <f t="shared" si="9"/>
        <v>1164.5454545454545</v>
      </c>
      <c r="C9" s="4">
        <f t="shared" si="10"/>
        <v>1281</v>
      </c>
      <c r="D9" s="4">
        <f t="shared" si="11"/>
        <v>1537.2</v>
      </c>
      <c r="E9" s="5">
        <f t="shared" si="12"/>
        <v>46560000</v>
      </c>
      <c r="F9" s="9">
        <f t="shared" si="13"/>
        <v>39981</v>
      </c>
      <c r="G9" s="9">
        <f t="shared" si="14"/>
        <v>36347</v>
      </c>
      <c r="H9" s="9">
        <f t="shared" si="15"/>
        <v>30289</v>
      </c>
      <c r="I9" s="4" t="e">
        <f>#REF!</f>
        <v>#REF!</v>
      </c>
      <c r="J9" s="4">
        <f t="shared" si="16"/>
        <v>0</v>
      </c>
      <c r="O9">
        <v>0</v>
      </c>
      <c r="P9">
        <v>1281</v>
      </c>
      <c r="Q9">
        <f>P9/1.1</f>
        <v>1164.5454545454545</v>
      </c>
      <c r="R9" s="2">
        <v>46560000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7"/>
        <v>0</v>
      </c>
      <c r="Q10">
        <f t="shared" ref="Q10:Q14" si="18">P10/1.2</f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7"/>
        <v>0</v>
      </c>
      <c r="Q11">
        <f t="shared" si="1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7"/>
        <v>0</v>
      </c>
      <c r="Q12">
        <f t="shared" si="18"/>
        <v>0</v>
      </c>
      <c r="R12" s="2">
        <v>0</v>
      </c>
    </row>
    <row r="13" spans="1:20" x14ac:dyDescent="0.25">
      <c r="A13" s="4">
        <f t="shared" ref="A13" si="19">N13</f>
        <v>0</v>
      </c>
      <c r="B13" s="4">
        <f t="shared" ref="B13" si="20">Q13</f>
        <v>0</v>
      </c>
      <c r="C13" s="4">
        <f t="shared" si="10"/>
        <v>0</v>
      </c>
      <c r="D13" s="4">
        <f t="shared" ref="D13" si="21">C13*1.2</f>
        <v>0</v>
      </c>
      <c r="E13" s="5">
        <f t="shared" ref="E13" si="22">R13</f>
        <v>0</v>
      </c>
      <c r="F13" s="9" t="e">
        <f t="shared" ref="F13" si="23">ROUND((E13/B13),0)</f>
        <v>#DIV/0!</v>
      </c>
      <c r="G13" s="9" t="e">
        <f t="shared" ref="G13" si="24">ROUND((E13/C13),0)</f>
        <v>#DIV/0!</v>
      </c>
      <c r="H13" s="9" t="e">
        <f t="shared" ref="H13" si="25">ROUND((E13/D13),0)</f>
        <v>#DIV/0!</v>
      </c>
      <c r="I13" s="4" t="e">
        <f>#REF!</f>
        <v>#REF!</v>
      </c>
      <c r="J13" s="4">
        <f t="shared" ref="J13" si="26">S13</f>
        <v>0</v>
      </c>
      <c r="O13">
        <v>0</v>
      </c>
      <c r="P13">
        <f t="shared" si="17"/>
        <v>0</v>
      </c>
      <c r="Q13">
        <f t="shared" ref="Q13" si="27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17"/>
        <v>0</v>
      </c>
      <c r="Q14">
        <f t="shared" si="1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28">N16</f>
        <v>0</v>
      </c>
      <c r="B16" s="4">
        <f t="shared" ref="B16:B28" si="29">Q16</f>
        <v>1818.181818181818</v>
      </c>
      <c r="C16" s="4">
        <f>B16*1.2</f>
        <v>2181.8181818181815</v>
      </c>
      <c r="D16" s="4">
        <f t="shared" ref="D16:D28" si="30">C16*1.2</f>
        <v>2618.1818181818176</v>
      </c>
      <c r="E16" s="5">
        <f t="shared" ref="E16:E28" si="31">R16</f>
        <v>120000000</v>
      </c>
      <c r="F16" s="9">
        <f t="shared" ref="F16:F28" si="32">ROUND((E16/B16),0)</f>
        <v>66000</v>
      </c>
      <c r="G16" s="9">
        <f t="shared" ref="G16:G28" si="33">ROUND((E16/C16),0)</f>
        <v>55000</v>
      </c>
      <c r="H16" s="9">
        <f t="shared" ref="H16:H28" si="34">ROUND((E16/D16),0)</f>
        <v>45833</v>
      </c>
      <c r="I16" s="4" t="e">
        <f>#REF!</f>
        <v>#REF!</v>
      </c>
      <c r="J16" s="4">
        <f t="shared" ref="J16:J28" si="35">S16</f>
        <v>0</v>
      </c>
      <c r="O16">
        <v>0</v>
      </c>
      <c r="P16">
        <v>2000</v>
      </c>
      <c r="Q16">
        <f>P16/1.1</f>
        <v>1818.181818181818</v>
      </c>
      <c r="R16" s="2">
        <v>120000000</v>
      </c>
    </row>
    <row r="17" spans="1:24" s="46" customFormat="1" x14ac:dyDescent="0.25">
      <c r="A17" s="44">
        <f t="shared" si="28"/>
        <v>0</v>
      </c>
      <c r="B17" s="44">
        <f t="shared" si="29"/>
        <v>758</v>
      </c>
      <c r="C17" s="44">
        <f t="shared" ref="C17:C28" si="36">B17*1.2</f>
        <v>909.6</v>
      </c>
      <c r="D17" s="44">
        <f t="shared" si="30"/>
        <v>1091.52</v>
      </c>
      <c r="E17" s="45">
        <f t="shared" si="31"/>
        <v>39900000</v>
      </c>
      <c r="F17" s="44">
        <f t="shared" si="32"/>
        <v>52639</v>
      </c>
      <c r="G17" s="44">
        <f t="shared" si="33"/>
        <v>43865</v>
      </c>
      <c r="H17" s="44">
        <f t="shared" si="34"/>
        <v>36555</v>
      </c>
      <c r="I17" s="44" t="e">
        <f>#REF!</f>
        <v>#REF!</v>
      </c>
      <c r="J17" s="44">
        <f t="shared" si="35"/>
        <v>0</v>
      </c>
      <c r="O17" s="46">
        <v>0</v>
      </c>
      <c r="P17" s="46">
        <f t="shared" ref="P17:Q28" si="37">O17/1.2</f>
        <v>0</v>
      </c>
      <c r="Q17" s="46">
        <v>758</v>
      </c>
      <c r="R17" s="47">
        <v>39900000</v>
      </c>
    </row>
    <row r="18" spans="1:24" x14ac:dyDescent="0.25">
      <c r="A18" s="4">
        <f t="shared" si="28"/>
        <v>0</v>
      </c>
      <c r="B18" s="4">
        <f t="shared" si="29"/>
        <v>0</v>
      </c>
      <c r="C18" s="4">
        <f t="shared" si="36"/>
        <v>0</v>
      </c>
      <c r="D18" s="4">
        <f t="shared" si="30"/>
        <v>0</v>
      </c>
      <c r="E18" s="5">
        <f t="shared" si="31"/>
        <v>0</v>
      </c>
      <c r="F18" s="9" t="e">
        <f t="shared" si="32"/>
        <v>#DIV/0!</v>
      </c>
      <c r="G18" s="9" t="e">
        <f t="shared" si="33"/>
        <v>#DIV/0!</v>
      </c>
      <c r="H18" s="9" t="e">
        <f t="shared" si="34"/>
        <v>#DIV/0!</v>
      </c>
      <c r="I18" s="4" t="e">
        <f>#REF!</f>
        <v>#REF!</v>
      </c>
      <c r="J18" s="4">
        <f t="shared" si="35"/>
        <v>0</v>
      </c>
      <c r="O18">
        <v>0</v>
      </c>
      <c r="P18">
        <f t="shared" si="37"/>
        <v>0</v>
      </c>
      <c r="Q18">
        <f t="shared" si="37"/>
        <v>0</v>
      </c>
      <c r="R18" s="2">
        <v>0</v>
      </c>
    </row>
    <row r="19" spans="1:24" x14ac:dyDescent="0.25">
      <c r="A19" s="4">
        <f t="shared" si="28"/>
        <v>0</v>
      </c>
      <c r="B19" s="4">
        <f t="shared" si="29"/>
        <v>0</v>
      </c>
      <c r="C19" s="4">
        <f t="shared" si="36"/>
        <v>0</v>
      </c>
      <c r="D19" s="4">
        <f t="shared" si="30"/>
        <v>0</v>
      </c>
      <c r="E19" s="5">
        <f t="shared" si="31"/>
        <v>0</v>
      </c>
      <c r="F19" s="9" t="e">
        <f t="shared" si="32"/>
        <v>#DIV/0!</v>
      </c>
      <c r="G19" s="9" t="e">
        <f t="shared" si="33"/>
        <v>#DIV/0!</v>
      </c>
      <c r="H19" s="9" t="e">
        <f t="shared" si="34"/>
        <v>#DIV/0!</v>
      </c>
      <c r="I19" s="4" t="e">
        <f>#REF!</f>
        <v>#REF!</v>
      </c>
      <c r="J19" s="4">
        <f t="shared" si="35"/>
        <v>0</v>
      </c>
      <c r="O19">
        <v>0</v>
      </c>
      <c r="P19">
        <f t="shared" si="37"/>
        <v>0</v>
      </c>
      <c r="Q19">
        <f t="shared" si="37"/>
        <v>0</v>
      </c>
      <c r="R19" s="2">
        <v>0</v>
      </c>
    </row>
    <row r="20" spans="1:24" x14ac:dyDescent="0.25">
      <c r="A20" s="4">
        <f t="shared" si="28"/>
        <v>0</v>
      </c>
      <c r="B20" s="4">
        <f t="shared" si="29"/>
        <v>0</v>
      </c>
      <c r="C20" s="4">
        <f t="shared" si="36"/>
        <v>0</v>
      </c>
      <c r="D20" s="4">
        <f t="shared" si="30"/>
        <v>0</v>
      </c>
      <c r="E20" s="5">
        <f t="shared" si="31"/>
        <v>0</v>
      </c>
      <c r="F20" s="9" t="e">
        <f t="shared" si="32"/>
        <v>#DIV/0!</v>
      </c>
      <c r="G20" s="9" t="e">
        <f t="shared" si="33"/>
        <v>#DIV/0!</v>
      </c>
      <c r="H20" s="9" t="e">
        <f t="shared" si="34"/>
        <v>#DIV/0!</v>
      </c>
      <c r="I20" s="4" t="e">
        <f>#REF!</f>
        <v>#REF!</v>
      </c>
      <c r="J20" s="4">
        <f t="shared" si="35"/>
        <v>0</v>
      </c>
      <c r="O20">
        <v>0</v>
      </c>
      <c r="P20">
        <f t="shared" si="37"/>
        <v>0</v>
      </c>
      <c r="Q20">
        <f t="shared" si="37"/>
        <v>0</v>
      </c>
      <c r="R20" s="2">
        <v>0</v>
      </c>
    </row>
    <row r="21" spans="1:24" x14ac:dyDescent="0.25">
      <c r="A21" s="4">
        <f t="shared" si="28"/>
        <v>0</v>
      </c>
      <c r="B21" s="4">
        <f t="shared" si="29"/>
        <v>0</v>
      </c>
      <c r="C21" s="4">
        <f t="shared" si="36"/>
        <v>0</v>
      </c>
      <c r="D21" s="4">
        <f t="shared" si="30"/>
        <v>0</v>
      </c>
      <c r="E21" s="5">
        <f t="shared" si="31"/>
        <v>0</v>
      </c>
      <c r="F21" s="9" t="e">
        <f t="shared" si="32"/>
        <v>#DIV/0!</v>
      </c>
      <c r="G21" s="9" t="e">
        <f t="shared" si="33"/>
        <v>#DIV/0!</v>
      </c>
      <c r="H21" s="9" t="e">
        <f t="shared" si="34"/>
        <v>#DIV/0!</v>
      </c>
      <c r="I21" s="4" t="e">
        <f>#REF!</f>
        <v>#REF!</v>
      </c>
      <c r="J21" s="4">
        <f t="shared" si="35"/>
        <v>0</v>
      </c>
      <c r="O21">
        <v>0</v>
      </c>
      <c r="P21">
        <f t="shared" si="37"/>
        <v>0</v>
      </c>
      <c r="Q21">
        <f t="shared" si="37"/>
        <v>0</v>
      </c>
      <c r="R21" s="2">
        <v>0</v>
      </c>
    </row>
    <row r="22" spans="1:24" x14ac:dyDescent="0.25">
      <c r="A22" s="4">
        <f t="shared" ref="A22:A24" si="38">N22</f>
        <v>0</v>
      </c>
      <c r="B22" s="4">
        <f t="shared" ref="B22:B24" si="39">Q22</f>
        <v>0</v>
      </c>
      <c r="C22" s="4">
        <f t="shared" ref="C22:C24" si="40">B22*1.2</f>
        <v>0</v>
      </c>
      <c r="D22" s="4">
        <f t="shared" ref="D22:D24" si="41">C22*1.2</f>
        <v>0</v>
      </c>
      <c r="E22" s="5">
        <f t="shared" ref="E22:E24" si="42">R22</f>
        <v>0</v>
      </c>
      <c r="F22" s="9" t="e">
        <f t="shared" ref="F22:F24" si="43">ROUND((E22/B22),0)</f>
        <v>#DIV/0!</v>
      </c>
      <c r="G22" s="9" t="e">
        <f t="shared" ref="G22:G24" si="44">ROUND((E22/C22),0)</f>
        <v>#DIV/0!</v>
      </c>
      <c r="H22" s="9" t="e">
        <f t="shared" ref="H22:H24" si="45">ROUND((E22/D22),0)</f>
        <v>#DIV/0!</v>
      </c>
      <c r="I22" s="4" t="e">
        <f>#REF!</f>
        <v>#REF!</v>
      </c>
      <c r="J22" s="4">
        <f t="shared" ref="J22:J24" si="46">S22</f>
        <v>0</v>
      </c>
      <c r="O22">
        <v>0</v>
      </c>
      <c r="P22">
        <f t="shared" ref="P22:P24" si="47">O22/1.2</f>
        <v>0</v>
      </c>
      <c r="Q22">
        <f t="shared" ref="Q22:Q24" si="48">P22/1.2</f>
        <v>0</v>
      </c>
      <c r="R22" s="2">
        <v>0</v>
      </c>
    </row>
    <row r="23" spans="1:24" x14ac:dyDescent="0.25">
      <c r="A23" s="4">
        <f t="shared" si="38"/>
        <v>0</v>
      </c>
      <c r="B23" s="4">
        <f t="shared" si="39"/>
        <v>0</v>
      </c>
      <c r="C23" s="4">
        <f t="shared" si="40"/>
        <v>0</v>
      </c>
      <c r="D23" s="4">
        <f t="shared" si="41"/>
        <v>0</v>
      </c>
      <c r="E23" s="5">
        <f t="shared" si="42"/>
        <v>0</v>
      </c>
      <c r="F23" s="9" t="e">
        <f t="shared" si="43"/>
        <v>#DIV/0!</v>
      </c>
      <c r="G23" s="9" t="e">
        <f t="shared" si="44"/>
        <v>#DIV/0!</v>
      </c>
      <c r="H23" s="9" t="e">
        <f t="shared" si="45"/>
        <v>#DIV/0!</v>
      </c>
      <c r="I23" s="4" t="e">
        <f>#REF!</f>
        <v>#REF!</v>
      </c>
      <c r="J23" s="4">
        <f t="shared" si="46"/>
        <v>0</v>
      </c>
      <c r="O23">
        <v>0</v>
      </c>
      <c r="P23">
        <f t="shared" si="47"/>
        <v>0</v>
      </c>
      <c r="Q23">
        <f t="shared" si="48"/>
        <v>0</v>
      </c>
      <c r="R23" s="2">
        <v>0</v>
      </c>
    </row>
    <row r="24" spans="1:24" x14ac:dyDescent="0.25">
      <c r="A24" s="4">
        <f t="shared" si="38"/>
        <v>0</v>
      </c>
      <c r="B24" s="4">
        <f t="shared" si="39"/>
        <v>0</v>
      </c>
      <c r="C24" s="4">
        <f t="shared" si="40"/>
        <v>0</v>
      </c>
      <c r="D24" s="4">
        <f t="shared" si="41"/>
        <v>0</v>
      </c>
      <c r="E24" s="5">
        <f t="shared" si="42"/>
        <v>0</v>
      </c>
      <c r="F24" s="9" t="e">
        <f t="shared" si="43"/>
        <v>#DIV/0!</v>
      </c>
      <c r="G24" s="9" t="e">
        <f t="shared" si="44"/>
        <v>#DIV/0!</v>
      </c>
      <c r="H24" s="9" t="e">
        <f t="shared" si="45"/>
        <v>#DIV/0!</v>
      </c>
      <c r="I24" s="4" t="e">
        <f>#REF!</f>
        <v>#REF!</v>
      </c>
      <c r="J24" s="4">
        <f t="shared" si="46"/>
        <v>0</v>
      </c>
      <c r="O24">
        <v>0</v>
      </c>
      <c r="P24">
        <f t="shared" si="47"/>
        <v>0</v>
      </c>
      <c r="Q24">
        <f t="shared" si="48"/>
        <v>0</v>
      </c>
      <c r="R24" s="2">
        <v>0</v>
      </c>
    </row>
    <row r="25" spans="1:24" x14ac:dyDescent="0.25">
      <c r="A25" s="4">
        <f t="shared" si="28"/>
        <v>0</v>
      </c>
      <c r="B25" s="4">
        <f t="shared" si="29"/>
        <v>0</v>
      </c>
      <c r="C25" s="4">
        <f t="shared" si="36"/>
        <v>0</v>
      </c>
      <c r="D25" s="4">
        <f t="shared" si="30"/>
        <v>0</v>
      </c>
      <c r="E25" s="5">
        <f t="shared" si="31"/>
        <v>0</v>
      </c>
      <c r="F25" s="9" t="e">
        <f t="shared" si="32"/>
        <v>#DIV/0!</v>
      </c>
      <c r="G25" s="9" t="e">
        <f t="shared" si="33"/>
        <v>#DIV/0!</v>
      </c>
      <c r="H25" s="9" t="e">
        <f t="shared" si="34"/>
        <v>#DIV/0!</v>
      </c>
      <c r="I25" s="4" t="e">
        <f>#REF!</f>
        <v>#REF!</v>
      </c>
      <c r="J25" s="4">
        <f t="shared" si="35"/>
        <v>0</v>
      </c>
      <c r="O25">
        <v>0</v>
      </c>
      <c r="P25">
        <f t="shared" si="37"/>
        <v>0</v>
      </c>
      <c r="Q25">
        <f t="shared" si="37"/>
        <v>0</v>
      </c>
      <c r="R25" s="2">
        <v>0</v>
      </c>
    </row>
    <row r="26" spans="1:24" x14ac:dyDescent="0.25">
      <c r="A26" s="4">
        <f t="shared" si="28"/>
        <v>0</v>
      </c>
      <c r="B26" s="4">
        <f t="shared" si="29"/>
        <v>0</v>
      </c>
      <c r="C26" s="4">
        <f t="shared" si="36"/>
        <v>0</v>
      </c>
      <c r="D26" s="4">
        <f t="shared" si="30"/>
        <v>0</v>
      </c>
      <c r="E26" s="5">
        <f t="shared" si="31"/>
        <v>0</v>
      </c>
      <c r="F26" s="9" t="e">
        <f t="shared" si="32"/>
        <v>#DIV/0!</v>
      </c>
      <c r="G26" s="9" t="e">
        <f t="shared" si="33"/>
        <v>#DIV/0!</v>
      </c>
      <c r="H26" s="9" t="e">
        <f t="shared" si="34"/>
        <v>#DIV/0!</v>
      </c>
      <c r="I26" s="4" t="e">
        <f>#REF!</f>
        <v>#REF!</v>
      </c>
      <c r="J26" s="4">
        <f t="shared" si="35"/>
        <v>0</v>
      </c>
      <c r="O26">
        <v>0</v>
      </c>
      <c r="P26">
        <f t="shared" si="37"/>
        <v>0</v>
      </c>
      <c r="Q26">
        <f t="shared" si="37"/>
        <v>0</v>
      </c>
      <c r="R26" s="2">
        <v>0</v>
      </c>
    </row>
    <row r="27" spans="1:24" x14ac:dyDescent="0.25">
      <c r="A27" s="4">
        <f t="shared" si="28"/>
        <v>0</v>
      </c>
      <c r="B27" s="4">
        <f t="shared" si="29"/>
        <v>0</v>
      </c>
      <c r="C27" s="4">
        <f t="shared" si="36"/>
        <v>0</v>
      </c>
      <c r="D27" s="4">
        <f t="shared" si="30"/>
        <v>0</v>
      </c>
      <c r="E27" s="5">
        <f t="shared" si="31"/>
        <v>0</v>
      </c>
      <c r="F27" s="9" t="e">
        <f t="shared" si="32"/>
        <v>#DIV/0!</v>
      </c>
      <c r="G27" s="9" t="e">
        <f t="shared" si="33"/>
        <v>#DIV/0!</v>
      </c>
      <c r="H27" s="9" t="e">
        <f t="shared" si="34"/>
        <v>#DIV/0!</v>
      </c>
      <c r="I27" s="4" t="e">
        <f>#REF!</f>
        <v>#REF!</v>
      </c>
      <c r="J27" s="4">
        <f t="shared" si="35"/>
        <v>0</v>
      </c>
      <c r="O27">
        <v>0</v>
      </c>
      <c r="P27">
        <f t="shared" si="37"/>
        <v>0</v>
      </c>
      <c r="Q27">
        <f t="shared" si="37"/>
        <v>0</v>
      </c>
      <c r="R27" s="2">
        <v>0</v>
      </c>
    </row>
    <row r="28" spans="1:24" x14ac:dyDescent="0.25">
      <c r="A28" s="4">
        <f t="shared" si="28"/>
        <v>0</v>
      </c>
      <c r="B28" s="4">
        <f t="shared" si="29"/>
        <v>0</v>
      </c>
      <c r="C28" s="4">
        <f t="shared" si="36"/>
        <v>0</v>
      </c>
      <c r="D28" s="4">
        <f t="shared" si="30"/>
        <v>0</v>
      </c>
      <c r="E28" s="5">
        <f t="shared" si="31"/>
        <v>0</v>
      </c>
      <c r="F28" s="9" t="e">
        <f t="shared" si="32"/>
        <v>#DIV/0!</v>
      </c>
      <c r="G28" s="9" t="e">
        <f t="shared" si="33"/>
        <v>#DIV/0!</v>
      </c>
      <c r="H28" s="9" t="e">
        <f t="shared" si="34"/>
        <v>#DIV/0!</v>
      </c>
      <c r="I28" s="4" t="e">
        <f>#REF!</f>
        <v>#REF!</v>
      </c>
      <c r="J28" s="4">
        <f t="shared" si="35"/>
        <v>0</v>
      </c>
      <c r="O28">
        <v>0</v>
      </c>
      <c r="P28">
        <f t="shared" si="37"/>
        <v>0</v>
      </c>
      <c r="Q28">
        <f t="shared" si="37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42500</v>
      </c>
      <c r="X31" s="22"/>
    </row>
    <row r="32" spans="1:24" ht="15.75" x14ac:dyDescent="0.25">
      <c r="E32" t="s">
        <v>41</v>
      </c>
      <c r="F32" s="7">
        <v>1250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6:25" ht="15.75" x14ac:dyDescent="0.25">
      <c r="F34" s="7">
        <v>127.79</v>
      </c>
      <c r="G34">
        <f>F34*10.764</f>
        <v>1375.5315599999999</v>
      </c>
      <c r="S34" s="10"/>
      <c r="T34" s="10"/>
      <c r="U34" s="17" t="s">
        <v>18</v>
      </c>
      <c r="V34" s="23"/>
      <c r="W34" s="24">
        <f>W35-W33</f>
        <v>62</v>
      </c>
      <c r="X34" s="31">
        <v>2026</v>
      </c>
      <c r="Y34" t="s">
        <v>42</v>
      </c>
    </row>
    <row r="35" spans="6:25" ht="15.75" x14ac:dyDescent="0.25">
      <c r="G35">
        <f>G34/F32</f>
        <v>1.1004252479999999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42500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45000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1250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56250000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W45*0.98</f>
        <v>55125000</v>
      </c>
      <c r="X46" s="35"/>
      <c r="Y46" s="15">
        <f>W46*0.75</f>
        <v>41343750</v>
      </c>
    </row>
    <row r="47" spans="6:25" ht="15.75" x14ac:dyDescent="0.25">
      <c r="S47" s="10"/>
      <c r="T47" s="10"/>
      <c r="U47" s="17" t="s">
        <v>26</v>
      </c>
      <c r="V47" s="23"/>
      <c r="W47" s="34">
        <f>W45*0.8</f>
        <v>45000000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3125000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117187.5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V12" sqref="V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0" sqref="S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2"/>
  <sheetViews>
    <sheetView zoomScaleNormal="100" workbookViewId="0">
      <selection activeCell="S15" sqref="S15"/>
    </sheetView>
  </sheetViews>
  <sheetFormatPr defaultRowHeight="15" x14ac:dyDescent="0.25"/>
  <sheetData>
    <row r="2" spans="1:20" x14ac:dyDescent="0.25">
      <c r="A2" s="6"/>
    </row>
    <row r="12" spans="1:20" x14ac:dyDescent="0.25">
      <c r="S12">
        <v>108.88</v>
      </c>
      <c r="T12">
        <f>S12*10.764</f>
        <v>1171.9843199999998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3:U19"/>
  <sheetViews>
    <sheetView zoomScaleNormal="100" workbookViewId="0">
      <selection activeCell="U14" sqref="U14"/>
    </sheetView>
  </sheetViews>
  <sheetFormatPr defaultRowHeight="15" x14ac:dyDescent="0.25"/>
  <sheetData>
    <row r="13" spans="20:21" x14ac:dyDescent="0.25">
      <c r="T13">
        <v>181.46</v>
      </c>
      <c r="U13">
        <f>T13*10.764</f>
        <v>1953.2354399999999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0"/>
  <sheetViews>
    <sheetView topLeftCell="A7" zoomScaleNormal="100" workbookViewId="0">
      <selection activeCell="S21" sqref="S21"/>
    </sheetView>
  </sheetViews>
  <sheetFormatPr defaultRowHeight="15" x14ac:dyDescent="0.25"/>
  <sheetData>
    <row r="20" spans="18:19" x14ac:dyDescent="0.25">
      <c r="R20">
        <v>108.87</v>
      </c>
      <c r="S20">
        <f>R20*10.764</f>
        <v>1171.8766800000001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1"/>
  <sheetViews>
    <sheetView topLeftCell="F1" zoomScaleNormal="100" workbookViewId="0">
      <selection activeCell="Y12" sqref="Y12"/>
    </sheetView>
  </sheetViews>
  <sheetFormatPr defaultRowHeight="15" x14ac:dyDescent="0.25"/>
  <sheetData>
    <row r="11" spans="24:25" x14ac:dyDescent="0.25">
      <c r="X11">
        <v>86.79</v>
      </c>
      <c r="Y11">
        <f>X11*10.764</f>
        <v>934.20756000000006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1"/>
  <sheetViews>
    <sheetView workbookViewId="0">
      <selection activeCell="T11" sqref="T11"/>
    </sheetView>
  </sheetViews>
  <sheetFormatPr defaultRowHeight="15" x14ac:dyDescent="0.25"/>
  <sheetData>
    <row r="1" spans="1:20" x14ac:dyDescent="0.25">
      <c r="A1" s="6"/>
    </row>
    <row r="11" spans="1:20" x14ac:dyDescent="0.25">
      <c r="S11">
        <v>118.99</v>
      </c>
      <c r="T11">
        <f>S11*10.764</f>
        <v>1280.8083599999998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2024-11-29T04:55:02Z</dcterms:modified>
</cp:coreProperties>
</file>