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Huzaifa Khanjiwala\"/>
    </mc:Choice>
  </mc:AlternateContent>
  <xr:revisionPtr revIDLastSave="0" documentId="13_ncr:1_{823AA0A4-FEBA-4AAA-A1E0-B7D82E282FA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0" i="4" l="1"/>
  <c r="S23" i="4" l="1"/>
  <c r="R23" i="4"/>
  <c r="R4" i="4"/>
  <c r="P20" i="4"/>
  <c r="O26" i="4"/>
  <c r="J20" i="4"/>
  <c r="J30" i="4"/>
  <c r="P8" i="4" l="1"/>
  <c r="P7" i="4"/>
  <c r="P6" i="4"/>
  <c r="P5" i="4"/>
  <c r="Q4" i="4"/>
  <c r="Q3" i="4"/>
  <c r="Q2" i="4"/>
  <c r="Q12" i="4" l="1"/>
  <c r="P12" i="4"/>
  <c r="P11" i="4"/>
  <c r="Q11" i="4" s="1"/>
  <c r="Q10" i="4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<sst xmlns="http://schemas.openxmlformats.org/spreadsheetml/2006/main" count="35" uniqueCount="29">
  <si>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</si>
  <si>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</si>
  <si>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</si>
  <si>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</si>
  <si>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</si>
  <si>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</si>
  <si>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</si>
  <si>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</si>
  <si>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</si>
  <si>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</si>
  <si>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</si>
  <si>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</si>
  <si>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</si>
  <si>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Gala No. 203, 2nd Floor, Building No B - 1, Print World Industrial Complex, New/Current Survey No. 15/1, 15/2, 15/3, 15/4, 15/5, 15/6, 15/8, 15/11, 15/12 &amp; 24/31, Village - Vehele, Taluka - Bhiwandi </t>
  </si>
  <si>
    <t>ca</t>
  </si>
  <si>
    <t>agreemetn - 2018</t>
  </si>
  <si>
    <t>av</t>
  </si>
  <si>
    <t>sd</t>
  </si>
  <si>
    <t>rd</t>
  </si>
  <si>
    <t>OC - 2013</t>
  </si>
  <si>
    <t>rate</t>
  </si>
  <si>
    <t>3000 to 3200 on bua</t>
  </si>
  <si>
    <t>mca</t>
  </si>
  <si>
    <t>23.08.24</t>
  </si>
  <si>
    <t>27.02.24</t>
  </si>
  <si>
    <t>12.12.23</t>
  </si>
  <si>
    <t>15.06.23</t>
  </si>
  <si>
    <t>27.04.23</t>
  </si>
  <si>
    <t>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</si>
</sst>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F1A627-7D90-4926-BFA9-02DA8568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DF700-D189-4477-B50B-3AB755575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C3FEE-00C1-4FF5-BF8D-21111764F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133350</xdr:colOff>
      <xdr:row>64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BDDAD-3BE9-4FE5-ADBA-11853656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058150" cy="11753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65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17A67-9FE4-4FE3-9DF9-10BEB81B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11153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133350</xdr:colOff>
      <xdr:row>62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997CB-EA78-4AEB-B623-AE87A03BA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058150" cy="11839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4</xdr:row>
      <xdr:rowOff>161925</xdr:rowOff>
    </xdr:from>
    <xdr:to>
      <xdr:col>13</xdr:col>
      <xdr:colOff>180975</xdr:colOff>
      <xdr:row>58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A01277-4406-4ED3-BA54-49183AE8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923925"/>
          <a:ext cx="7553325" cy="10153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6A2619-BF4F-44D3-8CA0-FDC280E20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39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9BF3F-B682-4EC0-A7DD-964BCF5AB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P10" sqref="P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4166.666666666667</v>
      </c>
      <c r="C2" s="4">
        <f>B2*1.2</f>
        <v>5000</v>
      </c>
      <c r="D2" s="4">
        <f t="shared" ref="D2:D13" si="2">C2*1.2</f>
        <v>6000</v>
      </c>
      <c r="E2" s="5">
        <f t="shared" ref="E2:E13" si="3">R2</f>
        <v>7500000</v>
      </c>
      <c r="F2" s="10">
        <f t="shared" ref="F2:F13" si="4">ROUND((E2/B2),0)</f>
        <v>1800</v>
      </c>
      <c r="G2" s="10">
        <f t="shared" ref="G2:G13" si="5">ROUND((E2/C2),0)</f>
        <v>1500</v>
      </c>
      <c r="H2" s="10">
        <f t="shared" ref="H2:H13" si="6">ROUND((E2/D2),0)</f>
        <v>1250</v>
      </c>
      <c r="I2" s="4" t="e">
        <f>#REF!</f>
        <v>#REF!</v>
      </c>
      <c r="J2" s="4">
        <f t="shared" ref="J2:J13" si="7">S2</f>
        <v>0</v>
      </c>
      <c r="O2">
        <v>0</v>
      </c>
      <c r="P2">
        <v>5000</v>
      </c>
      <c r="Q2">
        <f t="shared" ref="Q2:Q4" si="8">P2/1.2</f>
        <v>4166.666666666667</v>
      </c>
      <c r="R2" s="2">
        <v>7500000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764.16666666666674</v>
      </c>
      <c r="C3" s="4">
        <f t="shared" ref="C3:C15" si="9">B3*1.2</f>
        <v>917.00000000000011</v>
      </c>
      <c r="D3" s="4">
        <f t="shared" si="2"/>
        <v>1100.4000000000001</v>
      </c>
      <c r="E3" s="5">
        <f t="shared" si="3"/>
        <v>6500000</v>
      </c>
      <c r="F3" s="10">
        <f t="shared" si="4"/>
        <v>8506</v>
      </c>
      <c r="G3" s="10">
        <f t="shared" si="5"/>
        <v>7088</v>
      </c>
      <c r="H3" s="10">
        <f t="shared" si="6"/>
        <v>5907</v>
      </c>
      <c r="I3" s="4" t="e">
        <f>#REF!</f>
        <v>#REF!</v>
      </c>
      <c r="J3" s="4">
        <f t="shared" si="7"/>
        <v>0</v>
      </c>
      <c r="O3">
        <v>0</v>
      </c>
      <c r="P3">
        <v>917</v>
      </c>
      <c r="Q3">
        <f t="shared" si="8"/>
        <v>764.16666666666674</v>
      </c>
      <c r="R3" s="2">
        <v>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2500</v>
      </c>
      <c r="C4" s="4">
        <f t="shared" si="9"/>
        <v>3000</v>
      </c>
      <c r="D4" s="4">
        <f t="shared" si="2"/>
        <v>3600</v>
      </c>
      <c r="E4" s="5">
        <f t="shared" si="3"/>
        <v>9000000</v>
      </c>
      <c r="F4" s="10">
        <f t="shared" si="4"/>
        <v>3600</v>
      </c>
      <c r="G4" s="10">
        <f t="shared" si="5"/>
        <v>3000</v>
      </c>
      <c r="H4" s="10">
        <f t="shared" si="6"/>
        <v>2500</v>
      </c>
      <c r="I4" s="4" t="e">
        <f>#REF!</f>
        <v>#REF!</v>
      </c>
      <c r="J4" s="4">
        <f t="shared" si="7"/>
        <v>0</v>
      </c>
      <c r="O4">
        <v>0</v>
      </c>
      <c r="P4">
        <v>3000</v>
      </c>
      <c r="Q4">
        <f t="shared" si="8"/>
        <v>2500</v>
      </c>
      <c r="R4" s="2">
        <f>P4*3000</f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3750</v>
      </c>
      <c r="C5" s="4">
        <f t="shared" si="9"/>
        <v>4500</v>
      </c>
      <c r="D5" s="4">
        <f t="shared" si="2"/>
        <v>5400</v>
      </c>
      <c r="E5" s="5">
        <f t="shared" si="3"/>
        <v>12708100</v>
      </c>
      <c r="F5" s="15">
        <f t="shared" si="4"/>
        <v>3389</v>
      </c>
      <c r="G5" s="10">
        <f t="shared" si="5"/>
        <v>2824</v>
      </c>
      <c r="H5" s="10">
        <f t="shared" si="6"/>
        <v>2353</v>
      </c>
      <c r="I5" s="4" t="e">
        <f>#REF!</f>
        <v>#REF!</v>
      </c>
      <c r="J5" s="4" t="str">
        <f t="shared" si="7"/>
        <v>23.08.24</v>
      </c>
      <c r="O5">
        <v>0</v>
      </c>
      <c r="P5">
        <f t="shared" ref="P5:P8" si="10">O5/1.2</f>
        <v>0</v>
      </c>
      <c r="Q5">
        <v>3750</v>
      </c>
      <c r="R5" s="2">
        <v>12708100</v>
      </c>
      <c r="S5" s="8" t="s">
        <v>23</v>
      </c>
      <c r="T5" s="8" t="s">
        <v>28</v>
      </c>
    </row>
    <row r="6" spans="1:20" x14ac:dyDescent="0.25">
      <c r="A6" s="4">
        <f t="shared" si="0"/>
        <v>0</v>
      </c>
      <c r="B6" s="4">
        <f t="shared" si="1"/>
        <v>1875</v>
      </c>
      <c r="C6" s="4">
        <f t="shared" si="9"/>
        <v>2250</v>
      </c>
      <c r="D6" s="4">
        <f t="shared" si="2"/>
        <v>2700</v>
      </c>
      <c r="E6" s="5">
        <f t="shared" si="3"/>
        <v>6400000</v>
      </c>
      <c r="F6" s="15">
        <f t="shared" si="4"/>
        <v>3413</v>
      </c>
      <c r="G6" s="10">
        <f t="shared" si="5"/>
        <v>2844</v>
      </c>
      <c r="H6" s="10">
        <f t="shared" si="6"/>
        <v>2370</v>
      </c>
      <c r="I6" s="4" t="e">
        <f>#REF!</f>
        <v>#REF!</v>
      </c>
      <c r="J6" s="4" t="str">
        <f t="shared" si="7"/>
        <v>27.02.24</v>
      </c>
      <c r="O6">
        <v>0</v>
      </c>
      <c r="P6">
        <f t="shared" si="10"/>
        <v>0</v>
      </c>
      <c r="Q6">
        <v>1875</v>
      </c>
      <c r="R6" s="2">
        <v>6400000</v>
      </c>
      <c r="S6" s="8" t="s">
        <v>24</v>
      </c>
      <c r="T6" s="8">
        <v>1</v>
      </c>
    </row>
    <row r="7" spans="1:20" x14ac:dyDescent="0.25">
      <c r="A7" s="4">
        <f t="shared" si="0"/>
        <v>0</v>
      </c>
      <c r="B7" s="4">
        <f t="shared" si="1"/>
        <v>1875</v>
      </c>
      <c r="C7" s="4">
        <f t="shared" si="9"/>
        <v>2250</v>
      </c>
      <c r="D7" s="4">
        <f t="shared" si="2"/>
        <v>2700</v>
      </c>
      <c r="E7" s="5">
        <f t="shared" si="3"/>
        <v>6500000</v>
      </c>
      <c r="F7" s="15">
        <f t="shared" si="4"/>
        <v>3467</v>
      </c>
      <c r="G7" s="10">
        <f t="shared" si="5"/>
        <v>2889</v>
      </c>
      <c r="H7" s="10">
        <f t="shared" si="6"/>
        <v>2407</v>
      </c>
      <c r="I7" s="4" t="e">
        <f>#REF!</f>
        <v>#REF!</v>
      </c>
      <c r="J7" s="4" t="str">
        <f t="shared" si="7"/>
        <v>12.12.23</v>
      </c>
      <c r="O7">
        <v>0</v>
      </c>
      <c r="P7">
        <f t="shared" si="10"/>
        <v>0</v>
      </c>
      <c r="Q7">
        <v>1875</v>
      </c>
      <c r="R7" s="2">
        <v>6500000</v>
      </c>
      <c r="S7" s="8" t="s">
        <v>25</v>
      </c>
      <c r="T7" s="8" t="s">
        <v>28</v>
      </c>
    </row>
    <row r="8" spans="1:20" x14ac:dyDescent="0.25">
      <c r="A8" s="4">
        <f t="shared" si="0"/>
        <v>0</v>
      </c>
      <c r="B8" s="4">
        <f t="shared" si="1"/>
        <v>1875</v>
      </c>
      <c r="C8" s="4">
        <f t="shared" si="9"/>
        <v>2250</v>
      </c>
      <c r="D8" s="4">
        <f t="shared" si="2"/>
        <v>2700</v>
      </c>
      <c r="E8" s="5">
        <f t="shared" si="3"/>
        <v>7000000</v>
      </c>
      <c r="F8" s="10">
        <f t="shared" si="4"/>
        <v>3733</v>
      </c>
      <c r="G8" s="10">
        <f t="shared" si="5"/>
        <v>3111</v>
      </c>
      <c r="H8" s="10">
        <f t="shared" si="6"/>
        <v>2593</v>
      </c>
      <c r="I8" s="4" t="e">
        <f>#REF!</f>
        <v>#REF!</v>
      </c>
      <c r="J8" s="4" t="str">
        <f t="shared" si="7"/>
        <v>15.06.23</v>
      </c>
      <c r="O8">
        <v>0</v>
      </c>
      <c r="P8">
        <f t="shared" si="10"/>
        <v>0</v>
      </c>
      <c r="Q8">
        <v>1875</v>
      </c>
      <c r="R8" s="2">
        <v>7000000</v>
      </c>
      <c r="S8" s="8" t="s">
        <v>26</v>
      </c>
      <c r="T8" s="8" t="s">
        <v>28</v>
      </c>
    </row>
    <row r="9" spans="1:20" x14ac:dyDescent="0.25">
      <c r="A9" s="4">
        <f t="shared" si="0"/>
        <v>0</v>
      </c>
      <c r="B9" s="4">
        <f t="shared" si="1"/>
        <v>1875</v>
      </c>
      <c r="C9" s="4">
        <f t="shared" si="9"/>
        <v>2250</v>
      </c>
      <c r="D9" s="4">
        <f t="shared" si="2"/>
        <v>2700</v>
      </c>
      <c r="E9" s="5">
        <f t="shared" si="3"/>
        <v>9000000</v>
      </c>
      <c r="F9" s="10">
        <f t="shared" si="4"/>
        <v>4800</v>
      </c>
      <c r="G9" s="10">
        <f t="shared" si="5"/>
        <v>4000</v>
      </c>
      <c r="H9" s="10">
        <f t="shared" si="6"/>
        <v>3333</v>
      </c>
      <c r="I9" s="4" t="e">
        <f>#REF!</f>
        <v>#REF!</v>
      </c>
      <c r="J9" s="4" t="str">
        <f t="shared" si="7"/>
        <v>27.04.23</v>
      </c>
      <c r="O9">
        <v>0</v>
      </c>
      <c r="P9">
        <f t="shared" ref="P9:P12" si="11">O9/1.2</f>
        <v>0</v>
      </c>
      <c r="Q9">
        <v>1875</v>
      </c>
      <c r="R9" s="2">
        <v>9000000</v>
      </c>
      <c r="S9" s="8" t="s">
        <v>27</v>
      </c>
      <c r="T9" s="8" t="s">
        <v>28</v>
      </c>
    </row>
    <row r="10" spans="1:20" x14ac:dyDescent="0.25">
      <c r="A10" s="4">
        <f t="shared" si="0"/>
        <v>0</v>
      </c>
      <c r="B10" s="4">
        <f t="shared" si="1"/>
        <v>277.77777777777783</v>
      </c>
      <c r="C10" s="4">
        <f t="shared" si="9"/>
        <v>333.33333333333337</v>
      </c>
      <c r="D10" s="4">
        <f t="shared" si="2"/>
        <v>400.00000000000006</v>
      </c>
      <c r="E10" s="5">
        <f t="shared" si="3"/>
        <v>1300000</v>
      </c>
      <c r="F10" s="15">
        <f t="shared" si="4"/>
        <v>4680</v>
      </c>
      <c r="G10" s="10">
        <f t="shared" si="5"/>
        <v>3900</v>
      </c>
      <c r="H10" s="10">
        <f t="shared" si="6"/>
        <v>3250</v>
      </c>
      <c r="I10" s="4" t="e">
        <f>#REF!</f>
        <v>#REF!</v>
      </c>
      <c r="J10" s="4">
        <f t="shared" si="7"/>
        <v>0</v>
      </c>
      <c r="O10">
        <v>400</v>
      </c>
      <c r="P10">
        <f t="shared" si="11"/>
        <v>333.33333333333337</v>
      </c>
      <c r="Q10">
        <f t="shared" ref="Q10:Q12" si="12">P10/1.2</f>
        <v>277.77777777777783</v>
      </c>
      <c r="R10" s="2">
        <v>1300000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14</v>
      </c>
      <c r="J18">
        <v>1875</v>
      </c>
    </row>
    <row r="19" spans="7:24" x14ac:dyDescent="0.25">
      <c r="I19" t="s">
        <v>20</v>
      </c>
      <c r="J19">
        <v>3500</v>
      </c>
    </row>
    <row r="20" spans="7:24" x14ac:dyDescent="0.25">
      <c r="J20">
        <f>J19*J18</f>
        <v>6562500</v>
      </c>
      <c r="O20" t="s">
        <v>22</v>
      </c>
      <c r="P20">
        <f>75*25</f>
        <v>1875</v>
      </c>
      <c r="Q20">
        <f>P20*1.2</f>
        <v>2250</v>
      </c>
    </row>
    <row r="22" spans="7:24" x14ac:dyDescent="0.25">
      <c r="G22" s="6"/>
      <c r="H22" s="6"/>
    </row>
    <row r="23" spans="7:24" x14ac:dyDescent="0.25">
      <c r="R23">
        <f>6075000/1875</f>
        <v>3240</v>
      </c>
      <c r="S23">
        <f>R23*1.2</f>
        <v>3888</v>
      </c>
    </row>
    <row r="24" spans="7:24" x14ac:dyDescent="0.25">
      <c r="I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15</v>
      </c>
      <c r="O26">
        <f>3000*1.2</f>
        <v>3600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16</v>
      </c>
      <c r="J27">
        <v>3900000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17</v>
      </c>
      <c r="J28">
        <v>325100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 t="s">
        <v>18</v>
      </c>
      <c r="J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f>SUM(J27:J29)</f>
        <v>4255100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2024-11-29T10:13:31Z</dcterms:modified>
</cp:coreProperties>
</file>