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Hasnen Shaik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2" r:id="rId7"/>
    <sheet name="Sheet3" sheetId="31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B5" i="4" s="1"/>
  <c r="C5" i="4" s="1"/>
  <c r="D5" i="4" s="1"/>
  <c r="P5" i="4"/>
  <c r="J5" i="4"/>
  <c r="I5" i="4"/>
  <c r="E5" i="4"/>
  <c r="A5" i="4"/>
  <c r="Q4" i="4"/>
  <c r="B4" i="4" s="1"/>
  <c r="C4" i="4" s="1"/>
  <c r="D4" i="4" s="1"/>
  <c r="J4" i="4"/>
  <c r="I4" i="4"/>
  <c r="E4" i="4"/>
  <c r="A4" i="4"/>
  <c r="P3" i="4"/>
  <c r="J3" i="4"/>
  <c r="I3" i="4"/>
  <c r="E3" i="4"/>
  <c r="B3" i="4"/>
  <c r="C3" i="4" s="1"/>
  <c r="D3" i="4" s="1"/>
  <c r="A3" i="4"/>
  <c r="Q2" i="4"/>
  <c r="B2" i="4" s="1"/>
  <c r="C2" i="4" s="1"/>
  <c r="D2" i="4" s="1"/>
  <c r="J2" i="4"/>
  <c r="I2" i="4"/>
  <c r="E2" i="4"/>
  <c r="A2" i="4"/>
  <c r="H22" i="23"/>
  <c r="H21" i="23"/>
  <c r="H23" i="23" s="1"/>
  <c r="Q7" i="4"/>
  <c r="B7" i="4" s="1"/>
  <c r="F7" i="4" s="1"/>
  <c r="P7" i="4"/>
  <c r="J7" i="4"/>
  <c r="I7" i="4"/>
  <c r="E7" i="4"/>
  <c r="A7" i="4"/>
  <c r="P6" i="4"/>
  <c r="Q6" i="4" s="1"/>
  <c r="B6" i="4" s="1"/>
  <c r="F6" i="4" s="1"/>
  <c r="J6" i="4"/>
  <c r="I6" i="4"/>
  <c r="E6" i="4"/>
  <c r="A6" i="4"/>
  <c r="P8" i="4"/>
  <c r="Q8" i="4" s="1"/>
  <c r="B8" i="4" s="1"/>
  <c r="J8" i="4"/>
  <c r="I8" i="4"/>
  <c r="E8" i="4"/>
  <c r="A8" i="4"/>
  <c r="G5" i="4" l="1"/>
  <c r="G4" i="4"/>
  <c r="G2" i="4"/>
  <c r="G3" i="4"/>
  <c r="F2" i="4"/>
  <c r="F4" i="4"/>
  <c r="F3" i="4"/>
  <c r="F5" i="4"/>
  <c r="H2" i="4"/>
  <c r="H3" i="4"/>
  <c r="H4" i="4"/>
  <c r="H5" i="4"/>
  <c r="C6" i="4"/>
  <c r="D6" i="4" s="1"/>
  <c r="H6" i="4" s="1"/>
  <c r="C7" i="4"/>
  <c r="D7" i="4" s="1"/>
  <c r="H7" i="4" s="1"/>
  <c r="F8" i="4"/>
  <c r="C8" i="4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Q13" i="4"/>
  <c r="B13" i="4" s="1"/>
  <c r="C13" i="4" s="1"/>
  <c r="P13" i="4"/>
  <c r="J13" i="4"/>
  <c r="I13" i="4"/>
  <c r="E13" i="4"/>
  <c r="F13" i="4" s="1"/>
  <c r="A13" i="4"/>
  <c r="Q12" i="4"/>
  <c r="B12" i="4" s="1"/>
  <c r="C12" i="4" s="1"/>
  <c r="P12" i="4"/>
  <c r="J12" i="4"/>
  <c r="I12" i="4"/>
  <c r="E12" i="4"/>
  <c r="F12" i="4" s="1"/>
  <c r="A12" i="4"/>
  <c r="Q11" i="4"/>
  <c r="B11" i="4" s="1"/>
  <c r="C11" i="4" s="1"/>
  <c r="P11" i="4"/>
  <c r="J11" i="4"/>
  <c r="I11" i="4"/>
  <c r="E11" i="4"/>
  <c r="F11" i="4" s="1"/>
  <c r="A11" i="4"/>
  <c r="Q10" i="4"/>
  <c r="B10" i="4" s="1"/>
  <c r="C10" i="4" s="1"/>
  <c r="P10" i="4"/>
  <c r="J10" i="4"/>
  <c r="I10" i="4"/>
  <c r="E10" i="4"/>
  <c r="F10" i="4" s="1"/>
  <c r="A10" i="4"/>
  <c r="Q9" i="4"/>
  <c r="B9" i="4" s="1"/>
  <c r="C9" i="4" s="1"/>
  <c r="P9" i="4"/>
  <c r="J9" i="4"/>
  <c r="I9" i="4"/>
  <c r="E9" i="4"/>
  <c r="F9" i="4" s="1"/>
  <c r="A9" i="4"/>
  <c r="F14" i="4" l="1"/>
  <c r="F15" i="4"/>
  <c r="F16" i="4"/>
  <c r="F17" i="4"/>
  <c r="G6" i="4"/>
  <c r="G7" i="4"/>
  <c r="G8" i="4"/>
  <c r="D8" i="4"/>
  <c r="H8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C2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0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  <c r="J19" i="4"/>
  <c r="I19" i="4"/>
  <c r="E19" i="4"/>
  <c r="A19" i="4"/>
  <c r="B19" i="4" l="1"/>
  <c r="C19" i="4" l="1"/>
  <c r="G19" i="4" s="1"/>
  <c r="F19" i="4"/>
  <c r="D19" i="4" l="1"/>
  <c r="H19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<sst xmlns="http://schemas.openxmlformats.org/spreadsheetml/2006/main" count="133" uniqueCount="99">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</sst>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437030</xdr:colOff>
      <xdr:row>1</xdr:row>
      <xdr:rowOff>100853</xdr:rowOff>
    </xdr:from>
    <xdr:to>
      <xdr:col>8</xdr:col>
      <xdr:colOff>174812</xdr:colOff>
      <xdr:row>32</xdr:row>
      <xdr:rowOff>12887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30" y="291353"/>
          <a:ext cx="4578723" cy="5817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180975</xdr:rowOff>
    </xdr:from>
    <xdr:to>
      <xdr:col>8</xdr:col>
      <xdr:colOff>247650</xdr:colOff>
      <xdr:row>34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752475"/>
          <a:ext cx="485775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93638</xdr:colOff>
      <xdr:row>30</xdr:row>
      <xdr:rowOff>56429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95238" cy="5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158348</xdr:colOff>
      <xdr:row>29</xdr:row>
      <xdr:rowOff>113595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9524" cy="5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7" sqref="C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32735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30700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30700</v>
      </c>
      <c r="D5" s="56" t="s">
        <v>61</v>
      </c>
      <c r="E5" s="57">
        <f>ROUND(C5/10.764,0)</f>
        <v>2852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6500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30700</v>
      </c>
      <c r="D10" s="56" t="s">
        <v>61</v>
      </c>
      <c r="E10" s="57">
        <f>ROUND(C10/10.764,0)</f>
        <v>2852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2040000</v>
      </c>
      <c r="C17" s="71">
        <v>1020</v>
      </c>
      <c r="D17" s="71"/>
      <c r="E17" s="71">
        <f>E10*C17</f>
        <v>2909040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5000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3000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5000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580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2900000</v>
      </c>
      <c r="D19" s="74" t="s">
        <v>68</v>
      </c>
      <c r="E19" s="29"/>
      <c r="F19" s="74"/>
      <c r="G19" s="74"/>
      <c r="H19">
        <v>5840100</v>
      </c>
      <c r="N19" s="10"/>
    </row>
    <row r="20" spans="1:14">
      <c r="A20" s="15"/>
      <c r="B20" s="53">
        <f>C20*90%</f>
        <v>2349000</v>
      </c>
      <c r="C20" s="30">
        <f>C19*90%</f>
        <v>2610000</v>
      </c>
      <c r="D20" s="74" t="s">
        <v>24</v>
      </c>
      <c r="E20" s="30"/>
      <c r="F20" s="74"/>
      <c r="G20" s="74"/>
      <c r="H20">
        <v>200000</v>
      </c>
    </row>
    <row r="21" spans="1:14">
      <c r="A21" s="15"/>
      <c r="C21" s="30">
        <f>C19*80%</f>
        <v>2320000</v>
      </c>
      <c r="D21" s="74" t="s">
        <v>25</v>
      </c>
      <c r="E21" s="30"/>
      <c r="F21" s="74"/>
      <c r="G21" s="74" t="s">
        <v>68</v>
      </c>
      <c r="H21">
        <f>H19+H20</f>
        <v>6040100</v>
      </c>
    </row>
    <row r="22" spans="1:14">
      <c r="A22" s="15"/>
      <c r="F22" s="74"/>
      <c r="G22" s="74" t="s">
        <v>24</v>
      </c>
      <c r="H22">
        <f>H21*95%</f>
        <v>5738095</v>
      </c>
    </row>
    <row r="23" spans="1:14">
      <c r="A23" s="31" t="s">
        <v>26</v>
      </c>
      <c r="B23" s="32"/>
      <c r="C23" s="33">
        <f>C4*469</f>
        <v>938000</v>
      </c>
      <c r="D23" s="33"/>
      <c r="G23" s="74" t="s">
        <v>25</v>
      </c>
      <c r="H23">
        <f>H21*80%</f>
        <v>4832080</v>
      </c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6041.666666666667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O20" sqref="O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887.5</v>
      </c>
      <c r="C2" s="4">
        <f t="shared" ref="C2:C5" si="2">B2*1.2</f>
        <v>1065</v>
      </c>
      <c r="D2" s="4">
        <f t="shared" ref="D2:D5" si="3">C2*1.2</f>
        <v>1278</v>
      </c>
      <c r="E2" s="5">
        <f t="shared" ref="E2:E5" si="4">R2</f>
        <v>4800000</v>
      </c>
      <c r="F2" s="4">
        <f t="shared" ref="F2:F5" si="5">ROUND((E2/B2),0)</f>
        <v>5408</v>
      </c>
      <c r="G2" s="4">
        <f t="shared" ref="G2:G5" si="6">ROUND((E2/C2),0)</f>
        <v>4507</v>
      </c>
      <c r="H2" s="4">
        <f t="shared" ref="H2:H5" si="7">ROUND((E2/D2),0)</f>
        <v>3756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1065</v>
      </c>
      <c r="Q2" s="71">
        <f t="shared" ref="Q2:Q5" si="10">P2/1.2</f>
        <v>887.5</v>
      </c>
      <c r="R2" s="2">
        <v>4800000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1060</v>
      </c>
      <c r="C3" s="4">
        <f t="shared" si="2"/>
        <v>1272</v>
      </c>
      <c r="D3" s="4">
        <f t="shared" si="3"/>
        <v>1526.3999999999999</v>
      </c>
      <c r="E3" s="5">
        <f t="shared" si="4"/>
        <v>7020000</v>
      </c>
      <c r="F3" s="4">
        <f t="shared" si="5"/>
        <v>6623</v>
      </c>
      <c r="G3" s="4">
        <f t="shared" si="6"/>
        <v>5519</v>
      </c>
      <c r="H3" s="4">
        <f t="shared" si="7"/>
        <v>4599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1060</v>
      </c>
      <c r="R3" s="2">
        <v>7020000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675</v>
      </c>
      <c r="C4" s="4">
        <f t="shared" si="2"/>
        <v>810</v>
      </c>
      <c r="D4" s="4">
        <f t="shared" si="3"/>
        <v>972</v>
      </c>
      <c r="E4" s="5">
        <f t="shared" si="4"/>
        <v>3200000</v>
      </c>
      <c r="F4" s="4">
        <f t="shared" si="5"/>
        <v>4741</v>
      </c>
      <c r="G4" s="4">
        <f t="shared" si="6"/>
        <v>3951</v>
      </c>
      <c r="H4" s="4">
        <f t="shared" si="7"/>
        <v>3292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810</v>
      </c>
      <c r="Q4" s="71">
        <f t="shared" si="10"/>
        <v>675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ref="A6:A7" si="12">N6</f>
        <v>0</v>
      </c>
      <c r="B6" s="4">
        <f t="shared" ref="B6:B7" si="13">Q6</f>
        <v>0</v>
      </c>
      <c r="C6" s="4">
        <f t="shared" ref="C6:C7" si="14">B6*1.2</f>
        <v>0</v>
      </c>
      <c r="D6" s="4">
        <f t="shared" ref="D6:D7" si="15">C6*1.2</f>
        <v>0</v>
      </c>
      <c r="E6" s="5">
        <f t="shared" ref="E6:E7" si="16">R6</f>
        <v>0</v>
      </c>
      <c r="F6" s="4" t="e">
        <f t="shared" ref="F6:F7" si="17">ROUND((E6/B6),0)</f>
        <v>#DIV/0!</v>
      </c>
      <c r="G6" s="4" t="e">
        <f t="shared" ref="G6:G7" si="18">ROUND((E6/C6),0)</f>
        <v>#DIV/0!</v>
      </c>
      <c r="H6" s="4" t="e">
        <f t="shared" ref="H6:H7" si="19">ROUND((E6/D6),0)</f>
        <v>#DIV/0!</v>
      </c>
      <c r="I6" s="4">
        <f t="shared" ref="I6:I7" si="20">T6</f>
        <v>0</v>
      </c>
      <c r="J6" s="4">
        <f t="shared" ref="J6:J7" si="21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7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ref="A8" si="23">N8</f>
        <v>0</v>
      </c>
      <c r="B8" s="4">
        <f t="shared" ref="B8" si="24">Q8</f>
        <v>0</v>
      </c>
      <c r="C8" s="4">
        <f t="shared" ref="C8" si="25">B8*1.2</f>
        <v>0</v>
      </c>
      <c r="D8" s="4">
        <f t="shared" ref="D8" si="26">C8*1.2</f>
        <v>0</v>
      </c>
      <c r="E8" s="5">
        <f t="shared" ref="E8" si="27">R8</f>
        <v>0</v>
      </c>
      <c r="F8" s="4" t="e">
        <f t="shared" ref="F8" si="28">ROUND((E8/B8),0)</f>
        <v>#DIV/0!</v>
      </c>
      <c r="G8" s="4" t="e">
        <f t="shared" ref="G8" si="29">ROUND((E8/C8),0)</f>
        <v>#DIV/0!</v>
      </c>
      <c r="H8" s="4" t="e">
        <f t="shared" ref="H8" si="30">ROUND((E8/D8),0)</f>
        <v>#DIV/0!</v>
      </c>
      <c r="I8" s="4">
        <f t="shared" ref="I8" si="31">T8</f>
        <v>0</v>
      </c>
      <c r="J8" s="4">
        <f t="shared" ref="J8" si="3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33">P8/1.2</f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2" zoomScale="190" zoomScaleNormal="190" workbookViewId="0">
      <selection activeCell="I9" sqref="I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33" sqref="C3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2024-11-26T10:30:08Z</dcterms:modified>
</cp:coreProperties>
</file>