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Bhayander (East)\SAURABH NARESH PALEJA\"/>
    </mc:Choice>
  </mc:AlternateContent>
  <xr:revisionPtr revIDLastSave="0" documentId="13_ncr:1_{50024823-B941-461F-907F-61CF18D5F75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2" i="4" l="1"/>
  <c r="H22" i="4"/>
  <c r="H29" i="4"/>
  <c r="H20" i="4"/>
  <c r="I19" i="4"/>
  <c r="I18" i="4"/>
  <c r="Q12" i="4" l="1"/>
  <c r="P11" i="4"/>
  <c r="P10" i="4"/>
  <c r="P9" i="4"/>
  <c r="P8" i="4"/>
  <c r="P7" i="4"/>
  <c r="P6" i="4"/>
  <c r="P5" i="4"/>
  <c r="P4" i="4"/>
  <c r="P3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<sst xmlns="http://schemas.openxmlformats.org/spreadsheetml/2006/main" count="30" uniqueCount="27">
  <si>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</si>
  <si>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</si>
  <si>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</si>
  <si>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</si>
  <si>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</si>
  <si>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</si>
  <si>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</si>
  <si>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</si>
  <si>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</si>
  <si>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</si>
  <si>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</si>
  <si>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</si>
  <si>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</si>
  <si>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307 3RD FLOOR BWING CENTRAL TOWER NORTH VASELONA VINAY NAGAR NEAR RNA COMPLEX MIRA ROAD EAST THANE</t>
  </si>
  <si>
    <t>ca</t>
  </si>
  <si>
    <t>bal</t>
  </si>
  <si>
    <t>fmv</t>
  </si>
  <si>
    <t>agreement  - 2022</t>
  </si>
  <si>
    <t>av</t>
  </si>
  <si>
    <t>sd</t>
  </si>
  <si>
    <t>rd</t>
  </si>
  <si>
    <t>bv</t>
  </si>
  <si>
    <t>rate onc a</t>
  </si>
  <si>
    <t>17.10.24</t>
  </si>
  <si>
    <t>30.08.24</t>
  </si>
  <si>
    <t>05.08.24</t>
  </si>
  <si>
    <t>27.06.24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</si>
</sst>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467981</xdr:colOff>
      <xdr:row>46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8DBE9-49AB-475F-B5EC-BA4E8185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002381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E5AAE-701D-4BA9-82BB-4AAD15E7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221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391771</xdr:colOff>
      <xdr:row>47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8325D-2D15-4949-B69B-2961BB16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26171" cy="8611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5DE97-A767-42E4-9484-2E84757A7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97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A6904-B145-4280-9BEB-2270C8DC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C36AA-B910-451B-94B5-106F9155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9D42B-480D-460B-A9EE-BF7DDA0F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85862-8F05-473C-978B-66189771C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12C96-9AD2-4CD7-B854-72130282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91600-2EAC-45AB-9CE4-82EF07EA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525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CFA9E3-6106-483B-87E9-1CBDDF8E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E61A6-207B-4991-8E96-34BB05BF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A73BC-9C57-41FD-A395-C01CF356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490</v>
      </c>
      <c r="C2" s="4">
        <f>B2*1.2</f>
        <v>588</v>
      </c>
      <c r="D2" s="4">
        <f t="shared" ref="D2:D13" si="2">C2*1.2</f>
        <v>705.6</v>
      </c>
      <c r="E2" s="15">
        <f t="shared" ref="E2:E13" si="3">R2</f>
        <v>7200000</v>
      </c>
      <c r="F2" s="9">
        <f t="shared" ref="F2:F13" si="4">ROUND((E2/B2),0)</f>
        <v>14694</v>
      </c>
      <c r="G2" s="9">
        <f t="shared" ref="G2:G13" si="5">ROUND((E2/C2),0)</f>
        <v>12245</v>
      </c>
      <c r="H2" s="9">
        <f t="shared" ref="H2:H13" si="6">ROUND((E2/D2),0)</f>
        <v>10204</v>
      </c>
      <c r="I2" s="9" t="e">
        <f>#REF!</f>
        <v>#REF!</v>
      </c>
      <c r="J2" s="9">
        <f t="shared" ref="J2:J13" si="7">S2</f>
        <v>0</v>
      </c>
      <c r="O2">
        <v>0</v>
      </c>
      <c r="P2">
        <f t="shared" ref="P2" si="8">O2/1.2</f>
        <v>0</v>
      </c>
      <c r="Q2">
        <v>490</v>
      </c>
      <c r="R2" s="2">
        <v>7200000</v>
      </c>
      <c r="S2" s="7"/>
      <c r="T2" s="7"/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5">
        <f t="shared" si="3"/>
        <v>7000000</v>
      </c>
      <c r="F3" s="9">
        <f t="shared" si="4"/>
        <v>14583</v>
      </c>
      <c r="G3" s="9">
        <f t="shared" si="5"/>
        <v>12153</v>
      </c>
      <c r="H3" s="9">
        <f t="shared" si="6"/>
        <v>10127</v>
      </c>
      <c r="I3" s="9" t="e">
        <f>#REF!</f>
        <v>#REF!</v>
      </c>
      <c r="J3" s="9">
        <f t="shared" si="7"/>
        <v>0</v>
      </c>
      <c r="O3">
        <v>0</v>
      </c>
      <c r="P3">
        <f t="shared" ref="P2:P12" si="10">O3/1.2</f>
        <v>0</v>
      </c>
      <c r="Q3">
        <v>480</v>
      </c>
      <c r="R3" s="2">
        <v>7000000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557</v>
      </c>
      <c r="C4" s="4">
        <f t="shared" si="9"/>
        <v>668.4</v>
      </c>
      <c r="D4" s="4">
        <f t="shared" si="2"/>
        <v>802.07999999999993</v>
      </c>
      <c r="E4" s="15">
        <f t="shared" si="3"/>
        <v>7280000</v>
      </c>
      <c r="F4" s="9">
        <f t="shared" si="4"/>
        <v>13070</v>
      </c>
      <c r="G4" s="9">
        <f t="shared" si="5"/>
        <v>10892</v>
      </c>
      <c r="H4" s="9">
        <f t="shared" si="6"/>
        <v>9076</v>
      </c>
      <c r="I4" s="9" t="e">
        <f>#REF!</f>
        <v>#REF!</v>
      </c>
      <c r="J4" s="9">
        <f t="shared" si="7"/>
        <v>0</v>
      </c>
      <c r="O4">
        <v>0</v>
      </c>
      <c r="P4">
        <f t="shared" si="10"/>
        <v>0</v>
      </c>
      <c r="Q4">
        <v>557</v>
      </c>
      <c r="R4" s="2">
        <v>7280000</v>
      </c>
      <c r="S4" s="7"/>
      <c r="T4" s="7"/>
    </row>
    <row r="5" spans="1:20" x14ac:dyDescent="0.25">
      <c r="A5" s="4">
        <f t="shared" si="0"/>
        <v>0</v>
      </c>
      <c r="B5" s="4">
        <f t="shared" si="1"/>
        <v>470</v>
      </c>
      <c r="C5" s="4">
        <f t="shared" si="9"/>
        <v>564</v>
      </c>
      <c r="D5" s="4">
        <f t="shared" si="2"/>
        <v>676.8</v>
      </c>
      <c r="E5" s="15">
        <f t="shared" si="3"/>
        <v>7500000</v>
      </c>
      <c r="F5" s="9">
        <f t="shared" si="4"/>
        <v>15957</v>
      </c>
      <c r="G5" s="9">
        <f t="shared" si="5"/>
        <v>13298</v>
      </c>
      <c r="H5" s="9">
        <f t="shared" si="6"/>
        <v>11082</v>
      </c>
      <c r="I5" s="9" t="e">
        <f>#REF!</f>
        <v>#REF!</v>
      </c>
      <c r="J5" s="9">
        <f t="shared" si="7"/>
        <v>0</v>
      </c>
      <c r="O5">
        <v>0</v>
      </c>
      <c r="P5">
        <f t="shared" si="10"/>
        <v>0</v>
      </c>
      <c r="Q5">
        <v>470</v>
      </c>
      <c r="R5" s="2">
        <v>7500000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426</v>
      </c>
      <c r="C6" s="4">
        <f t="shared" si="9"/>
        <v>511.2</v>
      </c>
      <c r="D6" s="4">
        <f t="shared" si="2"/>
        <v>613.43999999999994</v>
      </c>
      <c r="E6" s="15">
        <f t="shared" si="3"/>
        <v>6560000</v>
      </c>
      <c r="F6" s="9">
        <f t="shared" si="4"/>
        <v>15399</v>
      </c>
      <c r="G6" s="9">
        <f t="shared" si="5"/>
        <v>12833</v>
      </c>
      <c r="H6" s="9">
        <f t="shared" si="6"/>
        <v>10694</v>
      </c>
      <c r="I6" s="9" t="e">
        <f>#REF!</f>
        <v>#REF!</v>
      </c>
      <c r="J6" s="9">
        <f t="shared" si="7"/>
        <v>0</v>
      </c>
      <c r="O6">
        <v>0</v>
      </c>
      <c r="P6">
        <f t="shared" si="10"/>
        <v>0</v>
      </c>
      <c r="Q6">
        <v>426</v>
      </c>
      <c r="R6" s="2">
        <v>6560000</v>
      </c>
      <c r="S6" s="7"/>
      <c r="T6" s="7"/>
    </row>
    <row r="7" spans="1:20" x14ac:dyDescent="0.25">
      <c r="A7" s="4">
        <f t="shared" si="0"/>
        <v>0</v>
      </c>
      <c r="B7" s="4">
        <f t="shared" si="1"/>
        <v>678</v>
      </c>
      <c r="C7" s="4">
        <f t="shared" si="9"/>
        <v>813.6</v>
      </c>
      <c r="D7" s="4">
        <f t="shared" si="2"/>
        <v>976.31999999999994</v>
      </c>
      <c r="E7" s="15">
        <f t="shared" si="3"/>
        <v>10814070</v>
      </c>
      <c r="F7" s="9">
        <f t="shared" si="4"/>
        <v>15950</v>
      </c>
      <c r="G7" s="9">
        <f t="shared" si="5"/>
        <v>13292</v>
      </c>
      <c r="H7" s="9">
        <f t="shared" si="6"/>
        <v>11076</v>
      </c>
      <c r="I7" s="9" t="e">
        <f>#REF!</f>
        <v>#REF!</v>
      </c>
      <c r="J7" s="9" t="str">
        <f t="shared" si="7"/>
        <v>17.10.24</v>
      </c>
      <c r="O7">
        <v>0</v>
      </c>
      <c r="P7">
        <f t="shared" si="10"/>
        <v>0</v>
      </c>
      <c r="Q7">
        <v>678</v>
      </c>
      <c r="R7" s="2">
        <v>10814070</v>
      </c>
      <c r="S7" s="7" t="s">
        <v>23</v>
      </c>
      <c r="T7" s="7">
        <v>6</v>
      </c>
    </row>
    <row r="8" spans="1:20" x14ac:dyDescent="0.25">
      <c r="A8" s="4">
        <f t="shared" si="0"/>
        <v>0</v>
      </c>
      <c r="B8" s="4">
        <f t="shared" si="1"/>
        <v>678</v>
      </c>
      <c r="C8" s="4">
        <f t="shared" si="9"/>
        <v>813.6</v>
      </c>
      <c r="D8" s="4">
        <f t="shared" si="2"/>
        <v>976.31999999999994</v>
      </c>
      <c r="E8" s="15">
        <f t="shared" si="3"/>
        <v>10188759</v>
      </c>
      <c r="F8" s="9">
        <f t="shared" si="4"/>
        <v>15028</v>
      </c>
      <c r="G8" s="9">
        <f t="shared" si="5"/>
        <v>12523</v>
      </c>
      <c r="H8" s="9">
        <f t="shared" si="6"/>
        <v>10436</v>
      </c>
      <c r="I8" s="9" t="e">
        <f>#REF!</f>
        <v>#REF!</v>
      </c>
      <c r="J8" s="9" t="str">
        <f t="shared" si="7"/>
        <v>30.08.24</v>
      </c>
      <c r="O8">
        <v>0</v>
      </c>
      <c r="P8">
        <f t="shared" si="10"/>
        <v>0</v>
      </c>
      <c r="Q8">
        <v>678</v>
      </c>
      <c r="R8" s="2">
        <v>10188759</v>
      </c>
      <c r="S8" s="7" t="s">
        <v>24</v>
      </c>
      <c r="T8" s="7">
        <v>9</v>
      </c>
    </row>
    <row r="9" spans="1:20" x14ac:dyDescent="0.25">
      <c r="A9" s="4">
        <f t="shared" si="0"/>
        <v>0</v>
      </c>
      <c r="B9" s="4">
        <f t="shared" si="1"/>
        <v>923</v>
      </c>
      <c r="C9" s="4">
        <f t="shared" si="9"/>
        <v>1107.5999999999999</v>
      </c>
      <c r="D9" s="4">
        <f t="shared" si="2"/>
        <v>1329.12</v>
      </c>
      <c r="E9" s="15">
        <f t="shared" si="3"/>
        <v>15025735</v>
      </c>
      <c r="F9" s="14">
        <f t="shared" si="4"/>
        <v>16279</v>
      </c>
      <c r="G9" s="9">
        <f t="shared" si="5"/>
        <v>13566</v>
      </c>
      <c r="H9" s="9">
        <f t="shared" si="6"/>
        <v>11305</v>
      </c>
      <c r="I9" s="9" t="e">
        <f>#REF!</f>
        <v>#REF!</v>
      </c>
      <c r="J9" s="9" t="str">
        <f t="shared" si="7"/>
        <v>05.08.24</v>
      </c>
      <c r="O9">
        <v>0</v>
      </c>
      <c r="P9">
        <f t="shared" si="10"/>
        <v>0</v>
      </c>
      <c r="Q9">
        <v>923</v>
      </c>
      <c r="R9" s="2">
        <v>15025735</v>
      </c>
      <c r="S9" s="7" t="s">
        <v>25</v>
      </c>
      <c r="T9" s="7">
        <v>5</v>
      </c>
    </row>
    <row r="10" spans="1:20" x14ac:dyDescent="0.25">
      <c r="A10" s="4">
        <f t="shared" si="0"/>
        <v>0</v>
      </c>
      <c r="B10" s="4">
        <f t="shared" si="1"/>
        <v>690</v>
      </c>
      <c r="C10" s="4">
        <f t="shared" si="9"/>
        <v>828</v>
      </c>
      <c r="D10" s="4">
        <f t="shared" si="2"/>
        <v>993.59999999999991</v>
      </c>
      <c r="E10" s="15">
        <f t="shared" si="3"/>
        <v>11168850</v>
      </c>
      <c r="F10" s="14">
        <f t="shared" si="4"/>
        <v>16187</v>
      </c>
      <c r="G10" s="9">
        <f t="shared" si="5"/>
        <v>13489</v>
      </c>
      <c r="H10" s="9">
        <f t="shared" si="6"/>
        <v>11241</v>
      </c>
      <c r="I10" s="9" t="e">
        <f>#REF!</f>
        <v>#REF!</v>
      </c>
      <c r="J10" s="9" t="str">
        <f t="shared" si="7"/>
        <v>27.06.24</v>
      </c>
      <c r="O10">
        <v>0</v>
      </c>
      <c r="P10">
        <f t="shared" si="10"/>
        <v>0</v>
      </c>
      <c r="Q10">
        <v>690</v>
      </c>
      <c r="R10" s="2">
        <v>11168850</v>
      </c>
      <c r="S10" s="7" t="s">
        <v>26</v>
      </c>
      <c r="T10" s="7">
        <v>3</v>
      </c>
    </row>
    <row r="11" spans="1:20" x14ac:dyDescent="0.25">
      <c r="A11" s="4">
        <f t="shared" si="0"/>
        <v>0</v>
      </c>
      <c r="B11" s="4">
        <f t="shared" si="1"/>
        <v>474</v>
      </c>
      <c r="C11" s="4">
        <f t="shared" si="9"/>
        <v>568.79999999999995</v>
      </c>
      <c r="D11" s="4">
        <f t="shared" si="2"/>
        <v>682.56</v>
      </c>
      <c r="E11" s="15">
        <f t="shared" si="3"/>
        <v>7800000</v>
      </c>
      <c r="F11" s="9">
        <f t="shared" si="4"/>
        <v>16456</v>
      </c>
      <c r="G11" s="9">
        <f t="shared" si="5"/>
        <v>13713</v>
      </c>
      <c r="H11" s="9">
        <f t="shared" si="6"/>
        <v>11428</v>
      </c>
      <c r="I11" s="9" t="e">
        <f>#REF!</f>
        <v>#REF!</v>
      </c>
      <c r="J11" s="9">
        <f t="shared" si="7"/>
        <v>0</v>
      </c>
      <c r="O11">
        <v>0</v>
      </c>
      <c r="P11">
        <f t="shared" si="10"/>
        <v>0</v>
      </c>
      <c r="Q11">
        <v>474</v>
      </c>
      <c r="R11" s="2">
        <v>7800000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400</v>
      </c>
      <c r="C12" s="4">
        <f t="shared" si="9"/>
        <v>480</v>
      </c>
      <c r="D12" s="4">
        <f t="shared" si="2"/>
        <v>576</v>
      </c>
      <c r="E12" s="15">
        <f t="shared" si="3"/>
        <v>7300000</v>
      </c>
      <c r="F12" s="14">
        <f t="shared" si="4"/>
        <v>18250</v>
      </c>
      <c r="G12" s="9">
        <f t="shared" si="5"/>
        <v>15208</v>
      </c>
      <c r="H12" s="9">
        <f t="shared" si="6"/>
        <v>12674</v>
      </c>
      <c r="I12" s="9" t="e">
        <f>#REF!</f>
        <v>#REF!</v>
      </c>
      <c r="J12" s="9">
        <f t="shared" si="7"/>
        <v>0</v>
      </c>
      <c r="O12">
        <v>0</v>
      </c>
      <c r="P12">
        <v>480</v>
      </c>
      <c r="Q12">
        <f t="shared" ref="Q2:Q12" si="11">P12/1.2</f>
        <v>400</v>
      </c>
      <c r="R12" s="2">
        <v>7300000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437</v>
      </c>
      <c r="C13" s="4">
        <f t="shared" si="9"/>
        <v>524.4</v>
      </c>
      <c r="D13" s="4">
        <f t="shared" si="2"/>
        <v>629.28</v>
      </c>
      <c r="E13" s="15">
        <f t="shared" si="3"/>
        <v>8500000</v>
      </c>
      <c r="F13" s="14">
        <f t="shared" si="4"/>
        <v>19451</v>
      </c>
      <c r="G13" s="9">
        <f t="shared" si="5"/>
        <v>16209</v>
      </c>
      <c r="H13" s="9">
        <f t="shared" si="6"/>
        <v>13508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2">O13/1.2</f>
        <v>0</v>
      </c>
      <c r="Q13">
        <v>437</v>
      </c>
      <c r="R13" s="2">
        <v>8500000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440</v>
      </c>
      <c r="C14" s="4">
        <f t="shared" si="9"/>
        <v>528</v>
      </c>
      <c r="D14" s="4">
        <f t="shared" ref="D14:D15" si="13">C14*1.2</f>
        <v>633.6</v>
      </c>
      <c r="E14" s="15">
        <f t="shared" ref="E14:E15" si="14">R14</f>
        <v>9000000</v>
      </c>
      <c r="F14" s="9">
        <f t="shared" ref="F14:F15" si="15">ROUND((E14/B14),0)</f>
        <v>20455</v>
      </c>
      <c r="G14" s="9">
        <f t="shared" ref="G14:G15" si="16">ROUND((E14/C14),0)</f>
        <v>17045</v>
      </c>
      <c r="H14" s="9">
        <f t="shared" ref="H14:H15" si="17">ROUND((E14/D14),0)</f>
        <v>14205</v>
      </c>
      <c r="I14" s="9" t="e">
        <f>#REF!</f>
        <v>#REF!</v>
      </c>
      <c r="J14" s="9">
        <f t="shared" ref="J14:J15" si="18">S14</f>
        <v>0</v>
      </c>
      <c r="O14">
        <v>0</v>
      </c>
      <c r="P14">
        <f t="shared" ref="P14:P15" si="19">O14/1.2</f>
        <v>0</v>
      </c>
      <c r="Q14">
        <v>440</v>
      </c>
      <c r="R14" s="2">
        <v>9000000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9">
        <f t="shared" si="18"/>
        <v>0</v>
      </c>
      <c r="O15">
        <v>0</v>
      </c>
      <c r="P15">
        <f t="shared" si="19"/>
        <v>0</v>
      </c>
      <c r="Q15">
        <f t="shared" ref="Q14:Q15" si="20">P15/1.2</f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 t="s">
        <v>13</v>
      </c>
      <c r="H17" s="7"/>
      <c r="I17" s="7"/>
      <c r="J17" s="7"/>
    </row>
    <row r="18" spans="5:24" x14ac:dyDescent="0.25">
      <c r="G18" t="s">
        <v>14</v>
      </c>
      <c r="H18">
        <v>360</v>
      </c>
      <c r="I18">
        <f>33.4*10.764</f>
        <v>359.51759999999996</v>
      </c>
    </row>
    <row r="19" spans="5:24" x14ac:dyDescent="0.25">
      <c r="G19" t="s">
        <v>15</v>
      </c>
      <c r="H19">
        <v>56</v>
      </c>
      <c r="I19">
        <f>5.21*10.764</f>
        <v>56.080439999999996</v>
      </c>
    </row>
    <row r="20" spans="5:24" x14ac:dyDescent="0.25">
      <c r="H20">
        <f>H19+H18</f>
        <v>416</v>
      </c>
    </row>
    <row r="21" spans="5:24" x14ac:dyDescent="0.25">
      <c r="G21" t="s">
        <v>22</v>
      </c>
      <c r="H21">
        <v>16500</v>
      </c>
    </row>
    <row r="22" spans="5:24" x14ac:dyDescent="0.25">
      <c r="G22" s="5" t="s">
        <v>16</v>
      </c>
      <c r="H22" s="5">
        <f>H21*H20</f>
        <v>6864000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G25" t="s">
        <v>17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G26" t="s">
        <v>18</v>
      </c>
      <c r="H26">
        <v>6000833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G27" t="s">
        <v>19</v>
      </c>
      <c r="H27">
        <v>360100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G28" t="s">
        <v>20</v>
      </c>
      <c r="H28">
        <v>30000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>
        <f>SUM(H26:H28)</f>
        <v>6390933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G30" t="s">
        <v>21</v>
      </c>
      <c r="H30">
        <v>4064407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BC713-34C5-4E22-927E-C24ECCC445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1" sqref="C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2024-11-27T05:32:07Z</dcterms:modified>
</cp:coreProperties>
</file>