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E479639D-5F2B-49F0-A92C-BD248A0084F4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1" l="1"/>
  <c r="D38" i="1"/>
  <c r="B21" i="1" l="1"/>
  <c r="B20" i="1"/>
  <c r="B19" i="1"/>
  <c r="A39" i="1"/>
  <c r="A37" i="1"/>
  <c r="C29" i="1"/>
  <c r="B22" i="1"/>
  <c r="G8" i="1"/>
  <c r="E6" i="1"/>
  <c r="E8" i="1" l="1"/>
  <c r="F8" i="1" s="1"/>
  <c r="H30" i="1" l="1"/>
  <c r="H29" i="1"/>
  <c r="I32" i="1" l="1"/>
  <c r="C43" i="1" l="1"/>
  <c r="C42" i="1"/>
  <c r="C41" i="1"/>
  <c r="C40" i="1"/>
  <c r="B10" i="1"/>
  <c r="B11" i="1" s="1"/>
  <c r="B8" i="1"/>
  <c r="B6" i="1"/>
  <c r="B5" i="1"/>
  <c r="B14" i="1" s="1"/>
  <c r="B12" i="1" l="1"/>
  <c r="B13" i="1" s="1"/>
  <c r="B15" i="1" s="1"/>
  <c r="C39" i="1"/>
  <c r="C38" i="1"/>
  <c r="C37" i="1"/>
  <c r="I38" i="1" l="1"/>
  <c r="B17" i="1"/>
  <c r="I33" i="1"/>
  <c r="B23" i="1" l="1"/>
  <c r="I29" i="1"/>
  <c r="I34" i="1"/>
  <c r="F29" i="1"/>
  <c r="G29" i="1" l="1"/>
  <c r="F30" i="1"/>
  <c r="G30" i="1"/>
  <c r="F31" i="1"/>
  <c r="G31" i="1"/>
  <c r="F32" i="1"/>
  <c r="G32" i="1"/>
  <c r="F33" i="1"/>
  <c r="G33" i="1"/>
  <c r="F34" i="1"/>
  <c r="G34" i="1"/>
  <c r="F35" i="1"/>
  <c r="G35" i="1"/>
  <c r="I30" i="1" l="1"/>
  <c r="H34" i="1" l="1"/>
  <c r="H33" i="1"/>
  <c r="H35" i="1"/>
  <c r="H31" i="1" l="1"/>
  <c r="H32" i="1"/>
  <c r="G3" i="1" l="1"/>
</calcChain>
</file>

<file path=xl/sharedStrings.xml><?xml version="1.0" encoding="utf-8"?>
<sst xmlns="http://schemas.openxmlformats.org/spreadsheetml/2006/main" count="32" uniqueCount="30">
  <si>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</si>
  <si>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</si>
  <si>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</si>
  <si>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</si>
  <si>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</si>
  <si>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</si>
  <si>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</si>
  <si>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</si>
  <si>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</si>
  <si>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</si>
  <si>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</si>
  <si>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</si>
  <si>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</si>
  <si>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</si>
  <si>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</si>
  <si>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</si>
  <si>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</si>
  <si>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</si>
  <si>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</si>
  <si>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</si>
  <si>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</si>
  <si>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</si>
  <si>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</si>
  <si>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RV</t>
  </si>
  <si>
    <t>DV</t>
  </si>
  <si>
    <t>Measurement Carpet area</t>
  </si>
  <si>
    <t>SBA</t>
  </si>
  <si>
    <t>Agreement carpet area - 22</t>
  </si>
  <si>
    <t>Car Parking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</si>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</sst>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  <xf numFmtId="43" fontId="3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191718</xdr:colOff>
      <xdr:row>42</xdr:row>
      <xdr:rowOff>182117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1BC8E7-F5A1-495A-BB0D-8D8B4219E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26118" cy="8183117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191718</xdr:colOff>
      <xdr:row>39</xdr:row>
      <xdr:rowOff>96300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9D3DE63-AD27-4650-9C57-475F75BD2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26118" cy="752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6"/>
  <sheetViews>
    <sheetView tabSelected="1" topLeftCell="A7" zoomScaleNormal="100" workbookViewId="0">
      <selection activeCell="I23" sqref="I23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27000</v>
      </c>
      <c r="C3" s="17"/>
      <c r="D3" s="10"/>
      <c r="E3">
        <v>2024</v>
      </c>
      <c r="F3" s="3">
        <v>2024</v>
      </c>
      <c r="G3" s="4">
        <f>F3-E3</f>
        <v>0</v>
      </c>
      <c r="L3" s="3"/>
      <c r="M3" s="4"/>
    </row>
    <row r="4" spans="1:17" ht="33" x14ac:dyDescent="0.3">
      <c r="A4" s="18" t="s">
        <v>1</v>
      </c>
      <c r="B4" s="28">
        <v>3000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24000</v>
      </c>
      <c r="C5" s="17"/>
      <c r="D5" s="10"/>
      <c r="E5" s="41" t="s">
        <v>27</v>
      </c>
      <c r="F5" s="8" t="s">
        <v>22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3000</v>
      </c>
      <c r="C6" s="17"/>
      <c r="D6" s="10"/>
      <c r="E6" s="12">
        <f>51.56*10.764</f>
        <v>554.99184000000002</v>
      </c>
      <c r="F6" s="3"/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0</v>
      </c>
      <c r="C7" s="20"/>
      <c r="D7" s="42"/>
      <c r="E7" s="6">
        <v>0</v>
      </c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60</v>
      </c>
      <c r="C8" s="20"/>
      <c r="D8" s="42"/>
      <c r="E8" s="6">
        <f>SUM(E6:E7)</f>
        <v>554.99184000000002</v>
      </c>
      <c r="F8" s="51">
        <f>E8*1.1</f>
        <v>610.49102400000004</v>
      </c>
      <c r="G8" s="5">
        <f>F8/10.764</f>
        <v>56.716000000000008</v>
      </c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0</v>
      </c>
      <c r="C10" s="20"/>
      <c r="D10" s="42"/>
      <c r="E10" s="34"/>
      <c r="F10" s="30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0</v>
      </c>
      <c r="C12" s="21"/>
      <c r="D12" s="44"/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3000</v>
      </c>
      <c r="C13" s="21"/>
      <c r="D13" s="44"/>
      <c r="G13" s="13"/>
      <c r="H13" s="31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24000</v>
      </c>
      <c r="C14" s="17"/>
      <c r="D14" s="10"/>
      <c r="E14" t="s">
        <v>25</v>
      </c>
      <c r="G14" s="13"/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27000</v>
      </c>
      <c r="C15" s="17"/>
      <c r="D15" s="10"/>
      <c r="E15">
        <v>511</v>
      </c>
      <c r="G15" s="13"/>
      <c r="H15" s="13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555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14985000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28</v>
      </c>
      <c r="B18" s="23">
        <v>1200000</v>
      </c>
      <c r="C18" s="23"/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29</v>
      </c>
      <c r="B19" s="23">
        <f>B18+B17</f>
        <v>16185000</v>
      </c>
      <c r="C19" s="23"/>
      <c r="D19" s="10"/>
      <c r="E19" s="5"/>
      <c r="F19" s="36"/>
      <c r="G19" s="5"/>
      <c r="H19" s="6"/>
      <c r="M19" s="5"/>
      <c r="N19" s="6"/>
    </row>
    <row r="20" spans="1:14" ht="16.5" x14ac:dyDescent="0.3">
      <c r="A20" s="16" t="s">
        <v>23</v>
      </c>
      <c r="B20" s="23">
        <f>B19*0.9</f>
        <v>14566500</v>
      </c>
      <c r="C20" s="23"/>
      <c r="D20" s="10"/>
      <c r="E20" s="5"/>
      <c r="F20" s="36"/>
      <c r="G20" s="5"/>
      <c r="H20" s="6">
        <v>3</v>
      </c>
      <c r="J20">
        <v>6</v>
      </c>
      <c r="M20" s="5"/>
      <c r="N20" s="6"/>
    </row>
    <row r="21" spans="1:14" ht="16.5" x14ac:dyDescent="0.3">
      <c r="A21" s="16" t="s">
        <v>24</v>
      </c>
      <c r="B21" s="23">
        <f>B19*0.8</f>
        <v>12948000</v>
      </c>
      <c r="C21" s="23"/>
      <c r="D21" s="10"/>
      <c r="E21" s="5"/>
      <c r="F21" s="36"/>
      <c r="G21" s="5"/>
      <c r="H21" s="6">
        <v>6</v>
      </c>
      <c r="M21" s="5"/>
      <c r="N21" s="6"/>
    </row>
    <row r="22" spans="1:14" ht="16.5" x14ac:dyDescent="0.3">
      <c r="A22" s="16" t="s">
        <v>12</v>
      </c>
      <c r="B22" s="24">
        <f>610*B4</f>
        <v>1830000</v>
      </c>
      <c r="C22" s="17"/>
      <c r="D22" s="10"/>
      <c r="E22" s="6"/>
      <c r="F22" s="5"/>
    </row>
    <row r="23" spans="1:14" ht="16.5" x14ac:dyDescent="0.3">
      <c r="A23" s="19" t="s">
        <v>16</v>
      </c>
      <c r="B23" s="24">
        <f>B17*0.03/12</f>
        <v>37462.5</v>
      </c>
      <c r="C23" s="39"/>
      <c r="D23" s="10"/>
      <c r="E23" s="6"/>
      <c r="F23" s="5"/>
    </row>
    <row r="24" spans="1:14" x14ac:dyDescent="0.25">
      <c r="B24" s="12"/>
    </row>
    <row r="25" spans="1:14" x14ac:dyDescent="0.25">
      <c r="B25" s="12"/>
    </row>
    <row r="27" spans="1:14" x14ac:dyDescent="0.25">
      <c r="C27" t="s">
        <v>14</v>
      </c>
    </row>
    <row r="28" spans="1:14" x14ac:dyDescent="0.25">
      <c r="B28" s="9" t="s">
        <v>15</v>
      </c>
      <c r="C28" s="8" t="s">
        <v>20</v>
      </c>
      <c r="D28" s="8" t="s">
        <v>26</v>
      </c>
      <c r="E28" s="8" t="s">
        <v>11</v>
      </c>
      <c r="F28" s="8" t="s">
        <v>17</v>
      </c>
      <c r="G28" s="8" t="s">
        <v>18</v>
      </c>
      <c r="H28" s="8" t="s">
        <v>19</v>
      </c>
      <c r="I28" s="8"/>
    </row>
    <row r="29" spans="1:14" ht="17.25" x14ac:dyDescent="0.3">
      <c r="B29" s="9">
        <v>556</v>
      </c>
      <c r="C29" s="8">
        <f>B29*1.1</f>
        <v>611.6</v>
      </c>
      <c r="D29" s="8"/>
      <c r="E29" s="8">
        <v>15500000</v>
      </c>
      <c r="F29" s="10">
        <f t="shared" ref="F29:F35" si="0">E29/B29</f>
        <v>27877.697841726618</v>
      </c>
      <c r="G29" s="10">
        <f>E29/C29</f>
        <v>25343.361674296924</v>
      </c>
      <c r="H29" s="10" t="e">
        <f>E29/D29</f>
        <v>#DIV/0!</v>
      </c>
      <c r="I29" s="8">
        <f>C29/B29</f>
        <v>1.1000000000000001</v>
      </c>
      <c r="J29" s="15"/>
    </row>
    <row r="30" spans="1:14" ht="17.25" x14ac:dyDescent="0.3">
      <c r="B30" s="9">
        <v>732</v>
      </c>
      <c r="C30" s="8"/>
      <c r="D30" s="8"/>
      <c r="E30" s="8">
        <v>20500000</v>
      </c>
      <c r="F30" s="10">
        <f t="shared" si="0"/>
        <v>28005.464480874318</v>
      </c>
      <c r="G30" s="10" t="e">
        <f>E30/C30</f>
        <v>#DIV/0!</v>
      </c>
      <c r="H30" s="10" t="e">
        <f>E30/D30</f>
        <v>#DIV/0!</v>
      </c>
      <c r="I30" s="8">
        <f>C30/B30</f>
        <v>0</v>
      </c>
      <c r="J30" s="15"/>
    </row>
    <row r="31" spans="1:14" x14ac:dyDescent="0.25">
      <c r="B31" s="9"/>
      <c r="C31" s="8"/>
      <c r="D31" s="8"/>
      <c r="E31" s="10"/>
      <c r="F31" s="10" t="e">
        <f t="shared" si="0"/>
        <v>#DIV/0!</v>
      </c>
      <c r="G31" s="10" t="e">
        <f t="shared" ref="G31:G35" si="1">E31/C31</f>
        <v>#DIV/0!</v>
      </c>
      <c r="H31" s="10" t="e">
        <f>E31/#REF!</f>
        <v>#REF!</v>
      </c>
      <c r="I31" s="8"/>
    </row>
    <row r="32" spans="1:14" x14ac:dyDescent="0.25">
      <c r="B32" s="9"/>
      <c r="C32" s="8"/>
      <c r="D32" s="8"/>
      <c r="E32" s="10"/>
      <c r="F32" s="10" t="e">
        <f t="shared" si="0"/>
        <v>#DIV/0!</v>
      </c>
      <c r="G32" s="10" t="e">
        <f t="shared" si="1"/>
        <v>#DIV/0!</v>
      </c>
      <c r="H32" s="10" t="e">
        <f>E32/#REF!</f>
        <v>#REF!</v>
      </c>
      <c r="I32" s="8" t="e">
        <f>D32/B32</f>
        <v>#DIV/0!</v>
      </c>
    </row>
    <row r="33" spans="1:10" x14ac:dyDescent="0.25">
      <c r="B33" s="9"/>
      <c r="C33" s="25"/>
      <c r="E33" s="26"/>
      <c r="F33" s="26" t="e">
        <f t="shared" si="0"/>
        <v>#DIV/0!</v>
      </c>
      <c r="G33" s="10" t="e">
        <f t="shared" si="1"/>
        <v>#DIV/0!</v>
      </c>
      <c r="H33" s="26" t="e">
        <f>E33/#REF!</f>
        <v>#REF!</v>
      </c>
      <c r="I33" s="8" t="e">
        <f>C33/B33</f>
        <v>#DIV/0!</v>
      </c>
    </row>
    <row r="34" spans="1:10" x14ac:dyDescent="0.25">
      <c r="E34" s="26"/>
      <c r="F34" s="26" t="e">
        <f t="shared" si="0"/>
        <v>#DIV/0!</v>
      </c>
      <c r="G34" s="26" t="e">
        <f t="shared" si="1"/>
        <v>#DIV/0!</v>
      </c>
      <c r="H34" s="26" t="e">
        <f>E34/#REF!</f>
        <v>#REF!</v>
      </c>
      <c r="I34" t="e">
        <f>#REF!/B34</f>
        <v>#REF!</v>
      </c>
    </row>
    <row r="35" spans="1:10" x14ac:dyDescent="0.25">
      <c r="E35" s="25"/>
      <c r="F35" s="26" t="e">
        <f t="shared" si="0"/>
        <v>#DIV/0!</v>
      </c>
      <c r="G35" s="26" t="e">
        <f t="shared" si="1"/>
        <v>#DIV/0!</v>
      </c>
      <c r="H35" s="26" t="e">
        <f>E35/#REF!</f>
        <v>#REF!</v>
      </c>
    </row>
    <row r="37" spans="1:10" x14ac:dyDescent="0.25">
      <c r="A37">
        <f>65.68*10.764</f>
        <v>706.97951999999998</v>
      </c>
      <c r="B37" s="7">
        <v>15600000</v>
      </c>
      <c r="C37">
        <f t="shared" ref="C37:C43" si="2">B37/A37</f>
        <v>22065.702836766759</v>
      </c>
      <c r="H37" s="6"/>
      <c r="I37" s="6"/>
      <c r="J37" s="6"/>
    </row>
    <row r="38" spans="1:10" x14ac:dyDescent="0.25">
      <c r="A38">
        <v>839</v>
      </c>
      <c r="B38" s="7">
        <v>21700000</v>
      </c>
      <c r="C38">
        <f t="shared" si="2"/>
        <v>25864.123957091775</v>
      </c>
      <c r="D38" s="6">
        <f>B15/C38</f>
        <v>1.0439170506912443</v>
      </c>
      <c r="H38" s="6"/>
      <c r="I38" s="6">
        <f>B15/C37</f>
        <v>1.2236183999999999</v>
      </c>
      <c r="J38" s="6"/>
    </row>
    <row r="39" spans="1:10" x14ac:dyDescent="0.25">
      <c r="A39">
        <f>65.68*10.764</f>
        <v>706.97951999999998</v>
      </c>
      <c r="B39" s="7">
        <v>17675000</v>
      </c>
      <c r="C39">
        <f t="shared" si="2"/>
        <v>25000.724207682848</v>
      </c>
      <c r="D39" s="6">
        <f>B15/C39</f>
        <v>1.0799687151343706</v>
      </c>
    </row>
    <row r="40" spans="1:10" ht="15.75" x14ac:dyDescent="0.25">
      <c r="A40" s="48"/>
      <c r="B40" s="49"/>
      <c r="C40" s="50" t="e">
        <f t="shared" si="2"/>
        <v>#DIV/0!</v>
      </c>
      <c r="D40" s="50"/>
      <c r="E40" s="50"/>
      <c r="F40" s="50"/>
      <c r="G40" s="50"/>
    </row>
    <row r="41" spans="1:10" ht="15.75" x14ac:dyDescent="0.25">
      <c r="A41" s="30"/>
      <c r="C41" t="e">
        <f t="shared" si="2"/>
        <v>#DIV/0!</v>
      </c>
    </row>
    <row r="42" spans="1:10" ht="15.75" x14ac:dyDescent="0.25">
      <c r="A42" s="48"/>
      <c r="B42" s="49"/>
      <c r="C42" s="50" t="e">
        <f t="shared" si="2"/>
        <v>#DIV/0!</v>
      </c>
      <c r="D42" s="50"/>
      <c r="E42" s="50"/>
      <c r="F42" s="50"/>
      <c r="G42" s="50"/>
    </row>
    <row r="43" spans="1:10" ht="15.75" x14ac:dyDescent="0.25">
      <c r="A43" s="48"/>
      <c r="B43" s="49"/>
      <c r="C43" s="50" t="e">
        <f t="shared" si="2"/>
        <v>#DIV/0!</v>
      </c>
      <c r="D43" s="50"/>
      <c r="E43" s="50"/>
      <c r="F43" s="50"/>
      <c r="G43" s="50"/>
    </row>
    <row r="44" spans="1:10" ht="15.75" x14ac:dyDescent="0.25">
      <c r="A44" s="30"/>
    </row>
    <row r="45" spans="1:10" ht="15.75" x14ac:dyDescent="0.25">
      <c r="A45" s="30"/>
    </row>
    <row r="46" spans="1:10" ht="15.75" x14ac:dyDescent="0.25">
      <c r="A46" s="30"/>
    </row>
    <row r="66" spans="3:5" x14ac:dyDescent="0.25">
      <c r="C66" s="6"/>
      <c r="D66" s="6"/>
      <c r="E66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I29" sqref="I29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7" workbookViewId="0">
      <selection activeCell="Z46" sqref="Z4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2024-12-03T12:10:29Z</dcterms:modified>
</cp:coreProperties>
</file>