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Altamount Road\Riyaz Bashir Ahmed Shaikh\"/>
    </mc:Choice>
  </mc:AlternateContent>
  <xr:revisionPtr revIDLastSave="0" documentId="13_ncr:1_{D1CDBC4A-2665-4FF2-8F13-CD358C0FDE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C3" i="4" l="1"/>
  <c r="C4" i="4"/>
  <c r="C5" i="4"/>
  <c r="C12" i="4"/>
  <c r="C13" i="4"/>
  <c r="C14" i="4"/>
  <c r="C15" i="4"/>
  <c r="C2" i="4"/>
  <c r="Q12" i="4"/>
  <c r="Q13" i="4"/>
  <c r="Q14" i="4"/>
  <c r="Q15" i="4"/>
  <c r="Q5" i="4"/>
  <c r="J19" i="4"/>
  <c r="J20" i="4"/>
  <c r="I31" i="4"/>
  <c r="P12" i="4" l="1"/>
  <c r="P11" i="4"/>
  <c r="P10" i="4"/>
  <c r="P9" i="4"/>
  <c r="P8" i="4"/>
  <c r="P7" i="4"/>
  <c r="P6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<sst xmlns="http://schemas.openxmlformats.org/spreadsheetml/2006/main" count="31" uniqueCount="26">
  <si>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</si>
  <si>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</si>
  <si>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</si>
  <si>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</si>
  <si>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</si>
  <si>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</si>
  <si>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</si>
  <si>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</si>
  <si>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</si>
  <si>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</si>
  <si>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</si>
  <si>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</si>
  <si>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</si>
  <si>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lat No. 703, 7th Floor, Wing - A, Sayeba Sapphire , Kapleshwar CHSL, Village - Kurla, Kurla West,</t>
  </si>
  <si>
    <t>agreemetn - 17.11.24</t>
  </si>
  <si>
    <t>av</t>
  </si>
  <si>
    <t>sd</t>
  </si>
  <si>
    <t>rd</t>
  </si>
  <si>
    <t>mv</t>
  </si>
  <si>
    <t>bua</t>
  </si>
  <si>
    <t>rera ca</t>
  </si>
  <si>
    <t>rate on ca</t>
  </si>
  <si>
    <t>fmv</t>
  </si>
  <si>
    <t>25.10.24</t>
  </si>
  <si>
    <t>15.10.54</t>
  </si>
  <si>
    <t>08.10.24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</si>
</sst>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D36E9-80F0-47D3-BF35-93750A5FD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73781-0A4E-4730-B743-931352A9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6EBBF-46C7-4C28-B85E-13856933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00C97-73BE-4373-8B4C-4B4721F72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1F0779-F3BE-4E3A-B5B3-2D28FAE8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52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77842-CFD9-4180-922F-23F19363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573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534A5-D9E8-4E45-A92B-2EE4EA433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3843E-FF0C-48DE-971D-3DF230FE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2004F7-8965-4594-9B0D-25C3C8FF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CF2E5-5A1A-4DFA-9485-8D67A888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714</v>
      </c>
      <c r="C2" s="4">
        <f>B2*1.1</f>
        <v>785.40000000000009</v>
      </c>
      <c r="D2" s="4">
        <f t="shared" ref="D2:D13" si="2">C2*1.2</f>
        <v>942.48</v>
      </c>
      <c r="E2" s="5">
        <f t="shared" ref="E2:E13" si="3">R2</f>
        <v>16000000</v>
      </c>
      <c r="F2" s="10">
        <f t="shared" ref="F2:F13" si="4">ROUND((E2/B2),0)</f>
        <v>22409</v>
      </c>
      <c r="G2" s="10">
        <f t="shared" ref="G2:G13" si="5">ROUND((E2/C2),0)</f>
        <v>20372</v>
      </c>
      <c r="H2" s="10">
        <f t="shared" ref="H2:H13" si="6">ROUND((E2/D2),0)</f>
        <v>16976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714</v>
      </c>
      <c r="R2" s="2">
        <v>16000000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454</v>
      </c>
      <c r="C3" s="4">
        <f t="shared" ref="C3:C15" si="9">B3*1.1</f>
        <v>499.40000000000003</v>
      </c>
      <c r="D3" s="4">
        <f t="shared" si="2"/>
        <v>599.28</v>
      </c>
      <c r="E3" s="5">
        <f t="shared" si="3"/>
        <v>11000000</v>
      </c>
      <c r="F3" s="15">
        <f t="shared" si="4"/>
        <v>24229</v>
      </c>
      <c r="G3" s="10">
        <f t="shared" si="5"/>
        <v>22026</v>
      </c>
      <c r="H3" s="10">
        <f t="shared" si="6"/>
        <v>18355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454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426</v>
      </c>
      <c r="C4" s="4">
        <f t="shared" si="9"/>
        <v>468.6</v>
      </c>
      <c r="D4" s="4">
        <f t="shared" si="2"/>
        <v>562.32000000000005</v>
      </c>
      <c r="E4" s="16">
        <f t="shared" si="3"/>
        <v>12400000</v>
      </c>
      <c r="F4" s="10">
        <f t="shared" si="4"/>
        <v>29108</v>
      </c>
      <c r="G4" s="10">
        <f t="shared" si="5"/>
        <v>26462</v>
      </c>
      <c r="H4" s="10">
        <f t="shared" si="6"/>
        <v>22052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426</v>
      </c>
      <c r="R4" s="2">
        <v>12400000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560</v>
      </c>
      <c r="C5" s="4">
        <f t="shared" si="9"/>
        <v>616</v>
      </c>
      <c r="D5" s="4">
        <f t="shared" si="2"/>
        <v>739.19999999999993</v>
      </c>
      <c r="E5" s="16">
        <f t="shared" si="3"/>
        <v>13600000</v>
      </c>
      <c r="F5" s="15">
        <f t="shared" si="4"/>
        <v>24286</v>
      </c>
      <c r="G5" s="10">
        <f t="shared" si="5"/>
        <v>22078</v>
      </c>
      <c r="H5" s="10">
        <f t="shared" si="6"/>
        <v>18398</v>
      </c>
      <c r="I5" s="4" t="e">
        <f>#REF!</f>
        <v>#REF!</v>
      </c>
      <c r="J5" s="4">
        <f t="shared" si="7"/>
        <v>0</v>
      </c>
      <c r="O5">
        <v>0</v>
      </c>
      <c r="P5">
        <v>616</v>
      </c>
      <c r="Q5">
        <f>P5/1.1</f>
        <v>560</v>
      </c>
      <c r="R5" s="2">
        <v>13600000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615</v>
      </c>
      <c r="C6" s="4">
        <f t="shared" si="9"/>
        <v>676.5</v>
      </c>
      <c r="D6" s="4">
        <f t="shared" si="2"/>
        <v>811.8</v>
      </c>
      <c r="E6" s="16">
        <f t="shared" si="3"/>
        <v>19300000</v>
      </c>
      <c r="F6" s="10">
        <f t="shared" si="4"/>
        <v>31382</v>
      </c>
      <c r="G6" s="10">
        <f t="shared" si="5"/>
        <v>28529</v>
      </c>
      <c r="H6" s="10">
        <f t="shared" si="6"/>
        <v>23774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615</v>
      </c>
      <c r="R6" s="2">
        <v>19300000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713</v>
      </c>
      <c r="C7" s="4">
        <f t="shared" si="9"/>
        <v>784.30000000000007</v>
      </c>
      <c r="D7" s="4">
        <f t="shared" si="2"/>
        <v>941.16000000000008</v>
      </c>
      <c r="E7" s="16">
        <f t="shared" si="3"/>
        <v>9753840</v>
      </c>
      <c r="F7" s="10">
        <f t="shared" si="4"/>
        <v>13680</v>
      </c>
      <c r="G7" s="10">
        <f t="shared" si="5"/>
        <v>12436</v>
      </c>
      <c r="H7" s="10">
        <f t="shared" si="6"/>
        <v>10364</v>
      </c>
      <c r="I7" s="4" t="e">
        <f>#REF!</f>
        <v>#REF!</v>
      </c>
      <c r="J7" s="4" t="str">
        <f t="shared" si="7"/>
        <v>25.10.24</v>
      </c>
      <c r="O7">
        <v>0</v>
      </c>
      <c r="P7">
        <f t="shared" si="8"/>
        <v>0</v>
      </c>
      <c r="Q7">
        <v>713</v>
      </c>
      <c r="R7" s="2">
        <v>9753840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714</v>
      </c>
      <c r="C8" s="4">
        <f t="shared" si="9"/>
        <v>785.40000000000009</v>
      </c>
      <c r="D8" s="4">
        <f t="shared" si="2"/>
        <v>942.48</v>
      </c>
      <c r="E8" s="16">
        <f t="shared" si="3"/>
        <v>10281600</v>
      </c>
      <c r="F8" s="10">
        <f t="shared" si="4"/>
        <v>14400</v>
      </c>
      <c r="G8" s="10">
        <f t="shared" si="5"/>
        <v>13091</v>
      </c>
      <c r="H8" s="10">
        <f t="shared" si="6"/>
        <v>10909</v>
      </c>
      <c r="I8" s="4" t="e">
        <f>#REF!</f>
        <v>#REF!</v>
      </c>
      <c r="J8" s="4" t="str">
        <f t="shared" si="7"/>
        <v>25.10.24</v>
      </c>
      <c r="O8">
        <v>0</v>
      </c>
      <c r="P8">
        <f t="shared" si="8"/>
        <v>0</v>
      </c>
      <c r="Q8">
        <v>714</v>
      </c>
      <c r="R8" s="2">
        <v>10281600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454</v>
      </c>
      <c r="C9" s="4">
        <f t="shared" si="9"/>
        <v>499.40000000000003</v>
      </c>
      <c r="D9" s="4">
        <f t="shared" si="2"/>
        <v>599.28</v>
      </c>
      <c r="E9" s="16">
        <f t="shared" si="3"/>
        <v>7292557</v>
      </c>
      <c r="F9" s="15">
        <f t="shared" si="4"/>
        <v>16063</v>
      </c>
      <c r="G9" s="10">
        <f t="shared" si="5"/>
        <v>14603</v>
      </c>
      <c r="H9" s="10">
        <f t="shared" si="6"/>
        <v>12169</v>
      </c>
      <c r="I9" s="4" t="e">
        <f>#REF!</f>
        <v>#REF!</v>
      </c>
      <c r="J9" s="4" t="str">
        <f t="shared" si="7"/>
        <v>25.10.24</v>
      </c>
      <c r="O9">
        <v>0</v>
      </c>
      <c r="P9">
        <f t="shared" si="8"/>
        <v>0</v>
      </c>
      <c r="Q9">
        <v>454</v>
      </c>
      <c r="R9" s="2">
        <v>7292557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450</v>
      </c>
      <c r="C10" s="4">
        <f t="shared" si="9"/>
        <v>495.00000000000006</v>
      </c>
      <c r="D10" s="4">
        <f t="shared" si="2"/>
        <v>594</v>
      </c>
      <c r="E10" s="16">
        <f t="shared" si="3"/>
        <v>8750000</v>
      </c>
      <c r="F10" s="10">
        <f t="shared" si="4"/>
        <v>19444</v>
      </c>
      <c r="G10" s="10">
        <f t="shared" si="5"/>
        <v>17677</v>
      </c>
      <c r="H10" s="10">
        <f t="shared" si="6"/>
        <v>14731</v>
      </c>
      <c r="I10" s="4" t="e">
        <f>#REF!</f>
        <v>#REF!</v>
      </c>
      <c r="J10" s="4" t="str">
        <f t="shared" si="7"/>
        <v>15.10.54</v>
      </c>
      <c r="O10">
        <v>0</v>
      </c>
      <c r="P10">
        <f t="shared" si="8"/>
        <v>0</v>
      </c>
      <c r="Q10">
        <v>450</v>
      </c>
      <c r="R10" s="2">
        <v>8750000</v>
      </c>
      <c r="S10" s="8" t="s">
        <v>24</v>
      </c>
      <c r="T10" s="8">
        <v>18</v>
      </c>
    </row>
    <row r="11" spans="1:20" x14ac:dyDescent="0.25">
      <c r="A11" s="4">
        <f t="shared" si="0"/>
        <v>0</v>
      </c>
      <c r="B11" s="4">
        <f t="shared" si="1"/>
        <v>454</v>
      </c>
      <c r="C11" s="4">
        <f t="shared" si="9"/>
        <v>499.40000000000003</v>
      </c>
      <c r="D11" s="4">
        <f t="shared" si="2"/>
        <v>599.28</v>
      </c>
      <c r="E11" s="16">
        <f t="shared" si="3"/>
        <v>7150500</v>
      </c>
      <c r="F11" s="15">
        <f t="shared" si="4"/>
        <v>15750</v>
      </c>
      <c r="G11" s="10">
        <f t="shared" si="5"/>
        <v>14318</v>
      </c>
      <c r="H11" s="10">
        <f t="shared" si="6"/>
        <v>11932</v>
      </c>
      <c r="I11" s="4" t="e">
        <f>#REF!</f>
        <v>#REF!</v>
      </c>
      <c r="J11" s="4" t="str">
        <f t="shared" si="7"/>
        <v>08.10.24</v>
      </c>
      <c r="O11">
        <v>0</v>
      </c>
      <c r="P11">
        <f t="shared" si="8"/>
        <v>0</v>
      </c>
      <c r="Q11">
        <v>454</v>
      </c>
      <c r="R11" s="2">
        <v>7150500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6:Q15" si="10">P12/1.1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20</v>
      </c>
      <c r="I19">
        <v>616</v>
      </c>
      <c r="J19">
        <f>J20/I19</f>
        <v>1.0998151948051946</v>
      </c>
    </row>
    <row r="20" spans="7:24" x14ac:dyDescent="0.25">
      <c r="H20" t="s">
        <v>19</v>
      </c>
      <c r="I20">
        <v>677</v>
      </c>
      <c r="J20">
        <f>62.94*10.764</f>
        <v>677.48615999999993</v>
      </c>
    </row>
    <row r="21" spans="7:24" x14ac:dyDescent="0.25">
      <c r="H21" t="s">
        <v>21</v>
      </c>
      <c r="I21">
        <v>16500</v>
      </c>
    </row>
    <row r="22" spans="7:24" x14ac:dyDescent="0.25">
      <c r="G22" s="6"/>
      <c r="H22" s="6" t="s">
        <v>22</v>
      </c>
      <c r="I22">
        <f>I21*I19</f>
        <v>10164000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15</v>
      </c>
      <c r="I28">
        <v>9569560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16</v>
      </c>
      <c r="I29">
        <v>574280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17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10173840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18</v>
      </c>
      <c r="I32">
        <v>7997332.8700000001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2024-11-27T11:52:38Z</dcterms:modified>
</cp:coreProperties>
</file>