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Rajkumar Hanhmirao Belure\"/>
    </mc:Choice>
  </mc:AlternateContent>
  <xr:revisionPtr revIDLastSave="0" documentId="13_ncr:1_{B86A1A92-CF9E-449B-BE2F-7243769CC5D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P6" i="4"/>
  <c r="P8" i="4"/>
  <c r="P7" i="4"/>
  <c r="S6" i="4"/>
  <c r="N19" i="4"/>
  <c r="J18" i="4"/>
  <c r="I21" i="4"/>
  <c r="J19" i="4"/>
  <c r="J31" i="4"/>
  <c r="Q12" i="4" l="1"/>
  <c r="P12" i="4"/>
  <c r="P11" i="4"/>
  <c r="Q11" i="4" s="1"/>
  <c r="Q10" i="4"/>
  <c r="P10" i="4"/>
  <c r="P9" i="4"/>
  <c r="Q9" i="4" s="1"/>
  <c r="Q8" i="4"/>
  <c r="Q7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<sst xmlns="http://schemas.openxmlformats.org/spreadsheetml/2006/main" count="145" uniqueCount="26">
  <si>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</si>
  <si>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</si>
  <si>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</si>
  <si>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</si>
  <si>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</si>
  <si>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</si>
  <si>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</si>
  <si>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</si>
  <si>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</si>
  <si>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</si>
  <si>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</si>
  <si>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</si>
  <si>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</si>
  <si>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I .77/2:4 New Heaven co op Hsg soc Ltd I Type sector no 4 Nerul</t>
  </si>
  <si>
    <t>agreement - 2010</t>
  </si>
  <si>
    <t>av</t>
  </si>
  <si>
    <t>sd</t>
  </si>
  <si>
    <t>rd</t>
  </si>
  <si>
    <t>bua</t>
  </si>
  <si>
    <t>rate</t>
  </si>
  <si>
    <t>fmv</t>
  </si>
  <si>
    <t>ca</t>
  </si>
  <si>
    <t>possession  - 1994</t>
  </si>
  <si>
    <t>10.06.24</t>
  </si>
  <si>
    <t>04.05.23</t>
  </si>
  <si>
    <t>10.02.22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</si>
</sst>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515613</xdr:colOff>
      <xdr:row>47</xdr:row>
      <xdr:rowOff>96449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C0A117-5C02-43F5-BB9C-5F2DDAC5F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0013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563245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E722B3-6587-4174-9C45-7C2D78773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97645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EA2D4E-C908-415B-9EB8-29323EC15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80CF9C-AA72-40A0-A065-E42895D5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9D6F9-7FCA-41C4-AED1-66C8BD0CD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447E1A-D1BE-4E5D-B247-061C37C9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15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1BC96-B440-43C3-B6B3-1DD6C5DDA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F20" sqref="F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654</v>
      </c>
      <c r="C2" s="4">
        <f>B2*1.2</f>
        <v>784.8</v>
      </c>
      <c r="D2" s="4">
        <f t="shared" ref="D2:D13" si="2">C2*1.2</f>
        <v>941.75999999999988</v>
      </c>
      <c r="E2" s="5">
        <f t="shared" ref="E2:E13" si="3">R2</f>
        <v>8000000</v>
      </c>
      <c r="F2" s="10">
        <f t="shared" ref="F2:F13" si="4">ROUND((E2/B2),0)</f>
        <v>12232</v>
      </c>
      <c r="G2" s="10">
        <f t="shared" ref="G2:G13" si="5">ROUND((E2/C2),0)</f>
        <v>10194</v>
      </c>
      <c r="H2" s="10">
        <f t="shared" ref="H2:H13" si="6">ROUND((E2/D2),0)</f>
        <v>8495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654</v>
      </c>
      <c r="R2" s="2">
        <v>8000000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755</v>
      </c>
      <c r="C3" s="4">
        <f t="shared" ref="C3:C15" si="9">B3*1.2</f>
        <v>906</v>
      </c>
      <c r="D3" s="4">
        <f t="shared" si="2"/>
        <v>1087.2</v>
      </c>
      <c r="E3" s="5">
        <f t="shared" si="3"/>
        <v>8500000</v>
      </c>
      <c r="F3" s="10">
        <f t="shared" si="4"/>
        <v>11258</v>
      </c>
      <c r="G3" s="10">
        <f t="shared" si="5"/>
        <v>9382</v>
      </c>
      <c r="H3" s="10">
        <f t="shared" si="6"/>
        <v>7818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755</v>
      </c>
      <c r="R3" s="2">
        <v>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659.72222222222229</v>
      </c>
      <c r="C4" s="4">
        <f t="shared" si="9"/>
        <v>791.66666666666674</v>
      </c>
      <c r="D4" s="4">
        <f t="shared" si="2"/>
        <v>950</v>
      </c>
      <c r="E4" s="5">
        <f t="shared" si="3"/>
        <v>12000000</v>
      </c>
      <c r="F4" s="15">
        <f t="shared" si="4"/>
        <v>18189</v>
      </c>
      <c r="G4" s="10">
        <f t="shared" si="5"/>
        <v>15158</v>
      </c>
      <c r="H4" s="10">
        <f t="shared" si="6"/>
        <v>12632</v>
      </c>
      <c r="I4" s="4" t="e">
        <f>#REF!</f>
        <v>#REF!</v>
      </c>
      <c r="J4" s="4">
        <f t="shared" si="7"/>
        <v>0</v>
      </c>
      <c r="O4">
        <v>950</v>
      </c>
      <c r="P4">
        <f t="shared" si="8"/>
        <v>791.66666666666674</v>
      </c>
      <c r="Q4">
        <f t="shared" ref="Q2:Q12" si="10">P4/1.2</f>
        <v>659.72222222222229</v>
      </c>
      <c r="R4" s="2">
        <v>12000000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1200</v>
      </c>
      <c r="C5" s="4">
        <f t="shared" si="9"/>
        <v>1440</v>
      </c>
      <c r="D5" s="4">
        <f t="shared" si="2"/>
        <v>1728</v>
      </c>
      <c r="E5" s="5">
        <f t="shared" si="3"/>
        <v>20000000</v>
      </c>
      <c r="F5" s="15">
        <f t="shared" si="4"/>
        <v>16667</v>
      </c>
      <c r="G5" s="10">
        <f t="shared" si="5"/>
        <v>13889</v>
      </c>
      <c r="H5" s="10">
        <f t="shared" si="6"/>
        <v>11574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1200</v>
      </c>
      <c r="R5" s="2">
        <v>20000000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690.49266000000011</v>
      </c>
      <c r="C6" s="4">
        <f t="shared" si="9"/>
        <v>828.59119200000009</v>
      </c>
      <c r="D6" s="4">
        <f t="shared" si="2"/>
        <v>994.30943040000011</v>
      </c>
      <c r="E6" s="5">
        <f t="shared" si="3"/>
        <v>10000000</v>
      </c>
      <c r="F6" s="15">
        <f t="shared" si="4"/>
        <v>14482</v>
      </c>
      <c r="G6" s="10">
        <f t="shared" si="5"/>
        <v>12069</v>
      </c>
      <c r="H6" s="10">
        <f t="shared" si="6"/>
        <v>10057</v>
      </c>
      <c r="I6" s="4" t="e">
        <f>#REF!</f>
        <v>#REF!</v>
      </c>
      <c r="J6" s="4">
        <f t="shared" si="7"/>
        <v>76.978000000000009</v>
      </c>
      <c r="O6">
        <v>0</v>
      </c>
      <c r="P6">
        <f>S6*10.764</f>
        <v>828.59119200000009</v>
      </c>
      <c r="Q6">
        <f>P6/1.2</f>
        <v>690.49266000000011</v>
      </c>
      <c r="R6" s="2">
        <v>10000000</v>
      </c>
      <c r="S6" s="8">
        <f>49+27.978</f>
        <v>76.978000000000009</v>
      </c>
      <c r="T6" s="8" t="s">
        <v>23</v>
      </c>
    </row>
    <row r="7" spans="1:20" x14ac:dyDescent="0.25">
      <c r="A7" s="4">
        <f t="shared" si="0"/>
        <v>0</v>
      </c>
      <c r="B7" s="4">
        <f t="shared" si="1"/>
        <v>613.548</v>
      </c>
      <c r="C7" s="4">
        <f t="shared" si="9"/>
        <v>736.25760000000002</v>
      </c>
      <c r="D7" s="4">
        <f t="shared" si="2"/>
        <v>883.50912000000005</v>
      </c>
      <c r="E7" s="5">
        <f t="shared" si="3"/>
        <v>11800000</v>
      </c>
      <c r="F7" s="10">
        <f t="shared" si="4"/>
        <v>19232</v>
      </c>
      <c r="G7" s="10">
        <f t="shared" si="5"/>
        <v>16027</v>
      </c>
      <c r="H7" s="10">
        <f t="shared" si="6"/>
        <v>13356</v>
      </c>
      <c r="I7" s="4" t="e">
        <f>#REF!</f>
        <v>#REF!</v>
      </c>
      <c r="J7" s="4" t="str">
        <f t="shared" si="7"/>
        <v>04.05.23</v>
      </c>
      <c r="O7">
        <v>0</v>
      </c>
      <c r="P7">
        <f>68.4*10.764</f>
        <v>736.25760000000002</v>
      </c>
      <c r="Q7">
        <f t="shared" si="10"/>
        <v>613.548</v>
      </c>
      <c r="R7" s="2">
        <v>11800000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627.9</v>
      </c>
      <c r="C8" s="4">
        <f t="shared" si="9"/>
        <v>753.4799999999999</v>
      </c>
      <c r="D8" s="4">
        <f t="shared" si="2"/>
        <v>904.17599999999982</v>
      </c>
      <c r="E8" s="5">
        <f t="shared" si="3"/>
        <v>11750000</v>
      </c>
      <c r="F8" s="10">
        <f t="shared" si="4"/>
        <v>18713</v>
      </c>
      <c r="G8" s="10">
        <f t="shared" si="5"/>
        <v>15594</v>
      </c>
      <c r="H8" s="10">
        <f t="shared" si="6"/>
        <v>12995</v>
      </c>
      <c r="I8" s="4" t="e">
        <f>#REF!</f>
        <v>#REF!</v>
      </c>
      <c r="J8" s="4" t="str">
        <f t="shared" si="7"/>
        <v>10.02.22</v>
      </c>
      <c r="O8">
        <v>0</v>
      </c>
      <c r="P8">
        <f>70*10.764</f>
        <v>753.4799999999999</v>
      </c>
      <c r="Q8">
        <f t="shared" si="10"/>
        <v>627.9</v>
      </c>
      <c r="R8" s="2">
        <v>11750000</v>
      </c>
      <c r="S8" s="8" t="s">
        <v>25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21</v>
      </c>
      <c r="I18">
        <v>389</v>
      </c>
      <c r="J18">
        <f>36.13*10.764</f>
        <v>388.90332000000001</v>
      </c>
    </row>
    <row r="19" spans="7:24" x14ac:dyDescent="0.25">
      <c r="H19" t="s">
        <v>18</v>
      </c>
      <c r="I19">
        <v>527</v>
      </c>
      <c r="J19">
        <f>49*10.764</f>
        <v>527.43599999999992</v>
      </c>
      <c r="N19">
        <f>J19/J18</f>
        <v>1.3562136728480485</v>
      </c>
    </row>
    <row r="20" spans="7:24" x14ac:dyDescent="0.25">
      <c r="H20" t="s">
        <v>19</v>
      </c>
      <c r="I20">
        <v>15000</v>
      </c>
    </row>
    <row r="21" spans="7:24" x14ac:dyDescent="0.25">
      <c r="H21" t="s">
        <v>20</v>
      </c>
      <c r="I21">
        <f>I20*I19</f>
        <v>7905000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14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15</v>
      </c>
      <c r="J28">
        <v>3000000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 t="s">
        <v>16</v>
      </c>
      <c r="J29">
        <v>132600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 t="s">
        <v>17</v>
      </c>
      <c r="J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>
        <f>SUM(J28:J30)</f>
        <v>3162600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2024-11-26T12:49:30Z</dcterms:modified>
</cp:coreProperties>
</file>